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遺伝あり特質メーカー（エクセル対応）" sheetId="1" r:id="rId4"/>
  </sheets>
</workbook>
</file>

<file path=xl/sharedStrings.xml><?xml version="1.0" encoding="utf-8"?>
<sst xmlns="http://schemas.openxmlformats.org/spreadsheetml/2006/main" uniqueCount="125">
  <si>
    <r>
      <rPr>
        <b val="1"/>
        <sz val="9"/>
        <color indexed="8"/>
        <rFont val="ヒラギノ角ゴ ProN W6"/>
      </rPr>
      <t>使い方</t>
    </r>
    <r>
      <rPr>
        <sz val="9"/>
        <color indexed="8"/>
        <rFont val="ヒラギノ角ゴ ProN W3"/>
      </rPr>
      <t>　</t>
    </r>
    <r>
      <rPr>
        <sz val="8"/>
        <color indexed="11"/>
        <rFont val="ヒラギノ角ゴ ProN W3"/>
      </rPr>
      <t>■</t>
    </r>
    <r>
      <rPr>
        <sz val="8"/>
        <color indexed="8"/>
        <rFont val="ヒラギノ角ゴ ProN W3"/>
      </rPr>
      <t>黄色のセルがユーザー入力欄です</t>
    </r>
    <r>
      <rPr>
        <sz val="9"/>
        <color indexed="8"/>
        <rFont val="ヒラギノ角ゴ ProN W3"/>
      </rPr>
      <t xml:space="preserve">
</t>
    </r>
    <r>
      <rPr>
        <sz val="9"/>
        <color indexed="8"/>
        <rFont val="ヒラギノ角ゴ ProN W3"/>
      </rPr>
      <t xml:space="preserve">
</t>
    </r>
    <r>
      <rPr>
        <sz val="9"/>
        <color indexed="8"/>
        <rFont val="ヒラギノ角ゴ ProN W3"/>
      </rPr>
      <t xml:space="preserve">1. </t>
    </r>
    <r>
      <rPr>
        <b val="1"/>
        <sz val="9"/>
        <color indexed="8"/>
        <rFont val="ヒラギノ角ゴ ProN W6"/>
      </rPr>
      <t>両親の特質</t>
    </r>
    <r>
      <rPr>
        <sz val="9"/>
        <color indexed="8"/>
        <rFont val="ヒラギノ角ゴ ProN W3"/>
      </rPr>
      <t xml:space="preserve">を、下記表の特質No.で入力
</t>
    </r>
    <r>
      <rPr>
        <sz val="9"/>
        <color indexed="8"/>
        <rFont val="ヒラギノ角ゴ ProN W3"/>
      </rPr>
      <t xml:space="preserve">2. </t>
    </r>
    <r>
      <rPr>
        <b val="1"/>
        <sz val="9"/>
        <color indexed="8"/>
        <rFont val="ヒラギノ角ゴ ProN W6"/>
      </rPr>
      <t>遺伝の確率+α</t>
    </r>
    <r>
      <rPr>
        <sz val="9"/>
        <color indexed="8"/>
        <rFont val="ヒラギノ角ゴ ProN W3"/>
      </rPr>
      <t xml:space="preserve">を入力
</t>
    </r>
    <r>
      <rPr>
        <sz val="9"/>
        <color indexed="8"/>
        <rFont val="ヒラギノ角ゴ ProN W3"/>
      </rPr>
      <t>3. 未所持のDLCは、</t>
    </r>
    <r>
      <rPr>
        <b val="1"/>
        <sz val="9"/>
        <color indexed="8"/>
        <rFont val="ヒラギノ角ゴ ProN W6"/>
      </rPr>
      <t>対象外の特質</t>
    </r>
    <r>
      <rPr>
        <sz val="9"/>
        <color indexed="8"/>
        <rFont val="ヒラギノ角ゴ ProN W3"/>
      </rPr>
      <t xml:space="preserve">欄に-1を入力
</t>
    </r>
    <r>
      <rPr>
        <sz val="9"/>
        <color indexed="8"/>
        <rFont val="ヒラギノ角ゴ ProN W3"/>
      </rPr>
      <t xml:space="preserve">4. </t>
    </r>
    <r>
      <rPr>
        <b val="1"/>
        <sz val="9"/>
        <color indexed="8"/>
        <rFont val="ヒラギノ角ゴ ProN W6"/>
      </rPr>
      <t>優先したい特質</t>
    </r>
    <r>
      <rPr>
        <sz val="9"/>
        <color indexed="8"/>
        <rFont val="ヒラギノ角ゴ ProN W3"/>
      </rPr>
      <t>があれば、数値を入力（%)</t>
    </r>
    <r>
      <rPr>
        <b val="1"/>
        <sz val="9"/>
        <color indexed="8"/>
        <rFont val="ヒラギノ角ゴ ProN W6"/>
      </rPr>
      <t xml:space="preserve">
</t>
    </r>
    <r>
      <rPr>
        <b val="1"/>
        <sz val="9"/>
        <color indexed="8"/>
        <rFont val="ヒラギノ角ゴ ProN W6"/>
      </rPr>
      <t xml:space="preserve">
</t>
    </r>
    <r>
      <rPr>
        <b val="1"/>
        <sz val="9"/>
        <color indexed="8"/>
        <rFont val="ヒラギノ角ゴ ProN W6"/>
      </rPr>
      <t xml:space="preserve">注意
</t>
    </r>
    <r>
      <rPr>
        <sz val="9"/>
        <color indexed="8"/>
        <rFont val="ヒラギノ角ゴ ProN W3"/>
      </rPr>
      <t xml:space="preserve">・結果はセルに入力する度に更新されます
</t>
    </r>
    <r>
      <rPr>
        <sz val="9"/>
        <color indexed="8"/>
        <rFont val="ヒラギノ角ゴ ProN W3"/>
      </rPr>
      <t>・相反する特質が出た場合は、再抽選して下さい</t>
    </r>
  </si>
  <si>
    <t>子供の特質</t>
  </si>
  <si>
    <t>相反する 特質</t>
  </si>
  <si>
    <t>母親の特質</t>
  </si>
  <si>
    <t>遺伝の確率+α</t>
  </si>
  <si>
    <t>父親の特質</t>
  </si>
  <si>
    <r>
      <rPr>
        <sz val="9"/>
        <color indexed="8"/>
        <rFont val="ヒラギノ丸ゴ ProN W4"/>
      </rPr>
      <t xml:space="preserve">オタク
</t>
    </r>
    <r>
      <rPr>
        <sz val="9"/>
        <color indexed="8"/>
        <rFont val="ヒラギノ丸ゴ ProN W4"/>
      </rPr>
      <t>trait_Geek</t>
    </r>
  </si>
  <si>
    <r>
      <rPr>
        <sz val="8"/>
        <color indexed="15"/>
        <rFont val="ヒラギノ丸ゴ ProN W4"/>
      </rPr>
      <t xml:space="preserve">陰気
</t>
    </r>
    <r>
      <rPr>
        <sz val="8"/>
        <color indexed="15"/>
        <rFont val="ヒラギノ丸ゴ ProN W4"/>
      </rPr>
      <t>陽気</t>
    </r>
  </si>
  <si>
    <r>
      <rPr>
        <sz val="8"/>
        <color indexed="8"/>
        <rFont val="ヒラギノ丸ゴ ProN W4"/>
      </rPr>
      <t xml:space="preserve">陽気
</t>
    </r>
    <r>
      <rPr>
        <sz val="8"/>
        <color indexed="8"/>
        <rFont val="ヒラギノ丸ゴ ProN W4"/>
      </rPr>
      <t>trait_Cheerful</t>
    </r>
  </si>
  <si>
    <r>
      <rPr>
        <sz val="8"/>
        <color indexed="8"/>
        <rFont val="ヒラギノ丸ゴ ProN W4"/>
      </rPr>
      <t xml:space="preserve">嫉妬深い
</t>
    </r>
    <r>
      <rPr>
        <sz val="8"/>
        <color indexed="8"/>
        <rFont val="ヒラギノ丸ゴ ProN W4"/>
      </rPr>
      <t>trait_Jealous</t>
    </r>
  </si>
  <si>
    <r>
      <rPr>
        <sz val="9"/>
        <color indexed="8"/>
        <rFont val="ヒラギノ丸ゴ ProN W4"/>
      </rPr>
      <t xml:space="preserve">悪人
</t>
    </r>
    <r>
      <rPr>
        <sz val="9"/>
        <color indexed="8"/>
        <rFont val="ヒラギノ丸ゴ ProN W4"/>
      </rPr>
      <t>trait_Evil</t>
    </r>
  </si>
  <si>
    <r>
      <rPr>
        <sz val="8"/>
        <color indexed="15"/>
        <rFont val="ヒラギノ丸ゴ ProN W4"/>
      </rPr>
      <t>怠け者</t>
    </r>
  </si>
  <si>
    <r>
      <rPr>
        <sz val="8"/>
        <color indexed="8"/>
        <rFont val="ヒラギノ丸ゴ ProN W4"/>
      </rPr>
      <t xml:space="preserve">アクティブ
</t>
    </r>
    <r>
      <rPr>
        <sz val="8"/>
        <color indexed="8"/>
        <rFont val="ヒラギノ丸ゴ ProN W4"/>
      </rPr>
      <t>trait_Active</t>
    </r>
  </si>
  <si>
    <r>
      <rPr>
        <sz val="8"/>
        <color indexed="8"/>
        <rFont val="ヒラギノ丸ゴ ProN W4"/>
      </rPr>
      <t xml:space="preserve">ロマンチック
</t>
    </r>
    <r>
      <rPr>
        <sz val="8"/>
        <color indexed="8"/>
        <rFont val="ヒラギノ丸ゴ ProN W4"/>
      </rPr>
      <t>trait_Romantic</t>
    </r>
  </si>
  <si>
    <r>
      <rPr>
        <sz val="9"/>
        <color indexed="8"/>
        <rFont val="ヒラギノ丸ゴ ProN W4"/>
      </rPr>
      <t xml:space="preserve">潔癖症
</t>
    </r>
    <r>
      <rPr>
        <sz val="9"/>
        <color indexed="8"/>
        <rFont val="ヒラギノ丸ゴ ProN W4"/>
      </rPr>
      <t>trait_Squeamish</t>
    </r>
  </si>
  <si>
    <r>
      <rPr>
        <sz val="8"/>
        <color indexed="15"/>
        <rFont val="ヒラギノ丸ゴ ProN W4"/>
      </rPr>
      <t>－</t>
    </r>
  </si>
  <si>
    <r>
      <rPr>
        <sz val="8"/>
        <color indexed="8"/>
        <rFont val="ヒラギノ丸ゴ ProN W4"/>
      </rPr>
      <t xml:space="preserve">家族志向
</t>
    </r>
    <r>
      <rPr>
        <sz val="8"/>
        <color indexed="8"/>
        <rFont val="ヒラギノ丸ゴ ProN W4"/>
      </rPr>
      <t>trait_FamilyOriented</t>
    </r>
  </si>
  <si>
    <r>
      <rPr>
        <sz val="8"/>
        <color indexed="8"/>
        <rFont val="ヒラギノ丸ゴ ProN W4"/>
      </rPr>
      <t xml:space="preserve">自信家
</t>
    </r>
    <r>
      <rPr>
        <sz val="8"/>
        <color indexed="8"/>
        <rFont val="ヒラギノ丸ゴ ProN W4"/>
      </rPr>
      <t>trait_SelfAssured</t>
    </r>
  </si>
  <si>
    <t>抽選 順位</t>
  </si>
  <si>
    <t>特質No.</t>
  </si>
  <si>
    <t>特質</t>
  </si>
  <si>
    <t>特質の 種類</t>
  </si>
  <si>
    <t>DLC</t>
  </si>
  <si>
    <t>ランダム確率</t>
  </si>
  <si>
    <t>母からの遺伝</t>
  </si>
  <si>
    <t>父からの遺伝</t>
  </si>
  <si>
    <t>優先したい 特質</t>
  </si>
  <si>
    <t>対象外の特質</t>
  </si>
  <si>
    <t>最終確率</t>
  </si>
  <si>
    <t>せっかち
trait_Hothead</t>
  </si>
  <si>
    <t>感情</t>
  </si>
  <si>
    <t>陰気
陽気</t>
  </si>
  <si>
    <t>アクティブ
trait_Active</t>
  </si>
  <si>
    <t>怠け者</t>
  </si>
  <si>
    <t>クリエイティブ 
trait_Creative</t>
  </si>
  <si>
    <t>－</t>
  </si>
  <si>
    <t>マヌケ
trait_Goofball</t>
  </si>
  <si>
    <t>高慢ちき</t>
  </si>
  <si>
    <t>ロマンチック
trait_Romantic</t>
  </si>
  <si>
    <t>恋愛下手</t>
  </si>
  <si>
    <t>天才
trait_Genius</t>
  </si>
  <si>
    <t>自信家
trait_SelfAssured</t>
  </si>
  <si>
    <t>陰気
trait_Gloomy</t>
  </si>
  <si>
    <t>せっかち
陽気</t>
  </si>
  <si>
    <t>陽気
trait_Cheerful</t>
  </si>
  <si>
    <t>せっかち
陰気</t>
  </si>
  <si>
    <t>恋愛下手
trait_Unflirty</t>
  </si>
  <si>
    <t>City Living</t>
  </si>
  <si>
    <t>ロマンチック</t>
  </si>
  <si>
    <t>ブラザー
trait_Bro</t>
  </si>
  <si>
    <t>社交</t>
  </si>
  <si>
    <t>一匹狼
trait_Loner</t>
  </si>
  <si>
    <t>外交的
仲間好き</t>
  </si>
  <si>
    <t>善人
trait_Good</t>
  </si>
  <si>
    <t>悪人
意地悪</t>
  </si>
  <si>
    <t>外交的
trait_Outgoing</t>
  </si>
  <si>
    <t>一匹狼
被害妄想</t>
  </si>
  <si>
    <t>子供嫌い
trait_HatesChildren</t>
  </si>
  <si>
    <t>幼稚
家族志向</t>
  </si>
  <si>
    <t>家族志向
trait_FamilyOriented</t>
  </si>
  <si>
    <t>子供嫌い
誓約嫌い</t>
  </si>
  <si>
    <t>悪人
trait_Evil</t>
  </si>
  <si>
    <t>幼稚
善人</t>
  </si>
  <si>
    <t>意地悪
trait_Mean</t>
  </si>
  <si>
    <t>善人</t>
  </si>
  <si>
    <t>誓約嫌い
trait_CommitmentIssues</t>
  </si>
  <si>
    <t>家族志向</t>
  </si>
  <si>
    <t>嫉妬深い
trait_Jealous</t>
  </si>
  <si>
    <t>仲間好き
trait_Insider</t>
  </si>
  <si>
    <t>Get Together</t>
  </si>
  <si>
    <t>一匹狼</t>
  </si>
  <si>
    <t>ナルシスト
trait_SelfAbsorbed</t>
  </si>
  <si>
    <t>Get Famous</t>
  </si>
  <si>
    <t>被害妄想
trait_Paranoid</t>
  </si>
  <si>
    <t>StrangerVille</t>
  </si>
  <si>
    <t>外交的</t>
  </si>
  <si>
    <t>オタク
trait_Geek</t>
  </si>
  <si>
    <t>趣味</t>
  </si>
  <si>
    <t>完璧主義者
trait_Perfectionist</t>
  </si>
  <si>
    <t>本の虫
trait_Bookworm</t>
  </si>
  <si>
    <t>美食家
trait_Foodie</t>
  </si>
  <si>
    <t>大食い
フリーガン</t>
  </si>
  <si>
    <t>芸術愛好家
trait_ArtLover</t>
  </si>
  <si>
    <t>音楽好き
trait_MusicLover</t>
  </si>
  <si>
    <t>工作好き
trait_Maker</t>
  </si>
  <si>
    <t>Eco Lifestyle</t>
  </si>
  <si>
    <t>不器用
怠け者</t>
  </si>
  <si>
    <t>きれい好き
trait_Neat</t>
  </si>
  <si>
    <t>ライフスタイル</t>
  </si>
  <si>
    <t>不精者
怠け者</t>
  </si>
  <si>
    <t>アウトドア好き
trait_LovesOutdoors</t>
  </si>
  <si>
    <t>不器用
trait_Clumsy</t>
  </si>
  <si>
    <t>工作好き</t>
  </si>
  <si>
    <t>不精者
trait_Slob</t>
  </si>
  <si>
    <t>きれい好き</t>
  </si>
  <si>
    <t>大食い
trait_Glutton</t>
  </si>
  <si>
    <t>美食家</t>
  </si>
  <si>
    <t>幼稚
trait_Childish</t>
  </si>
  <si>
    <t>高慢ちき
子供嫌い
悪人</t>
  </si>
  <si>
    <t>怠け者
trait_Lazy</t>
  </si>
  <si>
    <t>アクティブ
きれい好き
野心家
工作好き</t>
  </si>
  <si>
    <t>正気でない
trait_Insane</t>
  </si>
  <si>
    <t>物質主義
trait_Materialistic</t>
  </si>
  <si>
    <t>フリーガン</t>
  </si>
  <si>
    <t>野心家
trait_Ambitious</t>
  </si>
  <si>
    <t>怠け者
フリーガン</t>
  </si>
  <si>
    <t>高慢ちき
trait_Snob</t>
  </si>
  <si>
    <t>マヌケ
幼稚
フリーガン</t>
  </si>
  <si>
    <t>盗み癖
trait_Kleptomaniac</t>
  </si>
  <si>
    <t>ダンスマシーン
trait_DanceMachine</t>
  </si>
  <si>
    <t>ベジタリアン
trait_Vegetarian</t>
  </si>
  <si>
    <t>犬好き
trait_DogLover</t>
  </si>
  <si>
    <t>Cats &amp; Dogs</t>
  </si>
  <si>
    <t>猫好き
trait_CatLover</t>
  </si>
  <si>
    <t>島の子供
trait_IslandAncestors</t>
  </si>
  <si>
    <t>Island Living</t>
  </si>
  <si>
    <t>海の子
trait_ChildoftheOcean</t>
  </si>
  <si>
    <t>エコマニア
trait_GreenFiend</t>
  </si>
  <si>
    <t>フリーガン
trait_Freegan</t>
  </si>
  <si>
    <t>美食家
物質主義
野心家
高慢ちき
潔癖症</t>
  </si>
  <si>
    <t>リサイクル中毒
trait_RecycleDisciple</t>
  </si>
  <si>
    <t>潔癖症
trait_Squeamish</t>
  </si>
  <si>
    <t>Outdoor Retreat</t>
  </si>
  <si>
    <t>アウトドア好き
不精者
大食い
フリーガン</t>
  </si>
  <si>
    <t>予備列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</si>
</sst>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%"/>
  </numFmts>
  <fonts count="12">
    <font>
      <sz val="10"/>
      <color indexed="8"/>
      <name val="ヒラギノ角ゴ ProN W3"/>
    </font>
    <font>
      <sz val="12"/>
      <color indexed="8"/>
      <name val="ヒラギノ角ゴ ProN W3"/>
    </font>
    <font>
      <sz val="13"/>
      <color indexed="8"/>
      <name val="ヒラギノ角ゴ ProN W3"/>
    </font>
    <font>
      <b val="1"/>
      <sz val="9"/>
      <color indexed="8"/>
      <name val="ヒラギノ角ゴ ProN W6"/>
    </font>
    <font>
      <sz val="9"/>
      <color indexed="8"/>
      <name val="ヒラギノ角ゴ ProN W3"/>
    </font>
    <font>
      <sz val="8"/>
      <color indexed="11"/>
      <name val="ヒラギノ角ゴ ProN W3"/>
    </font>
    <font>
      <sz val="8"/>
      <color indexed="8"/>
      <name val="ヒラギノ角ゴ ProN W3"/>
    </font>
    <font>
      <sz val="9"/>
      <color indexed="8"/>
      <name val="ヒラギノ丸ゴ ProN W4"/>
    </font>
    <font>
      <sz val="9"/>
      <color indexed="15"/>
      <name val="ヒラギノ丸ゴ ProN W4"/>
    </font>
    <font>
      <sz val="8"/>
      <color indexed="17"/>
      <name val="ヒラギノ丸ゴ ProN W4"/>
    </font>
    <font>
      <sz val="8"/>
      <color indexed="15"/>
      <name val="ヒラギノ丸ゴ ProN W4"/>
    </font>
    <font>
      <sz val="8"/>
      <color indexed="8"/>
      <name val="ヒラギノ丸ゴ ProN W4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1"/>
        <bgColor auto="1"/>
      </patternFill>
    </fill>
  </fills>
  <borders count="44">
    <border>
      <left/>
      <right/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0"/>
      </top>
      <bottom style="thin">
        <color indexed="8"/>
      </bottom>
      <diagonal/>
    </border>
    <border>
      <left style="thin">
        <color indexed="13"/>
      </left>
      <right style="thick">
        <color indexed="8"/>
      </right>
      <top style="thin">
        <color indexed="10"/>
      </top>
      <bottom style="thin">
        <color indexed="8"/>
      </bottom>
      <diagonal/>
    </border>
    <border>
      <left style="thick">
        <color indexed="8"/>
      </left>
      <right style="thin">
        <color indexed="13"/>
      </right>
      <top style="thick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ck">
        <color indexed="8"/>
      </top>
      <bottom style="thin">
        <color indexed="8"/>
      </bottom>
      <diagonal/>
    </border>
    <border>
      <left style="thin">
        <color indexed="13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6"/>
      </right>
      <top style="thick">
        <color indexed="8"/>
      </top>
      <bottom style="thin">
        <color indexed="8"/>
      </bottom>
      <diagonal/>
    </border>
    <border>
      <left style="thin">
        <color indexed="16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18"/>
      </right>
      <top style="thin">
        <color indexed="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thin">
        <color indexed="18"/>
      </bottom>
      <diagonal/>
    </border>
    <border>
      <left style="thin">
        <color indexed="18"/>
      </left>
      <right style="thick">
        <color indexed="8"/>
      </right>
      <top style="thin">
        <color indexed="8"/>
      </top>
      <bottom style="thin">
        <color indexed="18"/>
      </bottom>
      <diagonal/>
    </border>
    <border>
      <left style="thick">
        <color indexed="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ck">
        <color indexed="8"/>
      </right>
      <top style="thin">
        <color indexed="18"/>
      </top>
      <bottom style="thin">
        <color indexed="1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3"/>
      </right>
      <top style="thin">
        <color indexed="8"/>
      </top>
      <bottom/>
      <diagonal/>
    </border>
    <border>
      <left style="thin">
        <color indexed="13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18"/>
      </right>
      <top style="thin">
        <color indexed="18"/>
      </top>
      <bottom style="thick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ck">
        <color indexed="8"/>
      </bottom>
      <diagonal/>
    </border>
    <border>
      <left style="thin">
        <color indexed="18"/>
      </left>
      <right style="thick">
        <color indexed="8"/>
      </right>
      <top style="thin">
        <color indexed="18"/>
      </top>
      <bottom style="thick">
        <color indexed="8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10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8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vertical="top" wrapText="1"/>
    </xf>
    <xf numFmtId="0" fontId="0" fillId="3" borderId="2" applyNumberFormat="0" applyFont="1" applyFill="1" applyBorder="1" applyAlignment="1" applyProtection="0">
      <alignment vertical="top" wrapText="1"/>
    </xf>
    <xf numFmtId="0" fontId="0" fillId="3" borderId="3" applyNumberFormat="0" applyFont="1" applyFill="1" applyBorder="1" applyAlignment="1" applyProtection="0">
      <alignment vertical="top" wrapText="1"/>
    </xf>
    <xf numFmtId="49" fontId="7" fillId="4" borderId="4" applyNumberFormat="1" applyFont="1" applyFill="1" applyBorder="1" applyAlignment="1" applyProtection="0">
      <alignment horizontal="center" vertical="center" wrapText="1"/>
    </xf>
    <xf numFmtId="0" fontId="0" fillId="3" borderId="5" applyNumberFormat="0" applyFont="1" applyFill="1" applyBorder="1" applyAlignment="1" applyProtection="0">
      <alignment vertical="top" wrapText="1"/>
    </xf>
    <xf numFmtId="49" fontId="8" fillId="4" borderId="6" applyNumberFormat="1" applyFont="1" applyFill="1" applyBorder="1" applyAlignment="1" applyProtection="0">
      <alignment horizontal="center" vertical="center" wrapText="1"/>
    </xf>
    <xf numFmtId="49" fontId="7" fillId="4" borderId="7" applyNumberFormat="1" applyFont="1" applyFill="1" applyBorder="1" applyAlignment="1" applyProtection="0">
      <alignment horizontal="center" vertical="center" wrapText="1"/>
    </xf>
    <xf numFmtId="0" fontId="0" fillId="3" borderId="8" applyNumberFormat="0" applyFont="1" applyFill="1" applyBorder="1" applyAlignment="1" applyProtection="0">
      <alignment vertical="top" wrapText="1"/>
    </xf>
    <xf numFmtId="49" fontId="7" fillId="4" borderId="9" applyNumberFormat="1" applyFont="1" applyFill="1" applyBorder="1" applyAlignment="1" applyProtection="0">
      <alignment horizontal="center" vertical="center" wrapText="1"/>
    </xf>
    <xf numFmtId="0" fontId="0" fillId="3" borderId="10" applyNumberFormat="0" applyFont="1" applyFill="1" applyBorder="1" applyAlignment="1" applyProtection="0">
      <alignment vertical="top" wrapText="1"/>
    </xf>
    <xf numFmtId="0" fontId="0" fillId="3" borderId="11" applyNumberFormat="0" applyFont="1" applyFill="1" applyBorder="1" applyAlignment="1" applyProtection="0">
      <alignment vertical="top" wrapText="1"/>
    </xf>
    <xf numFmtId="0" fontId="0" fillId="3" borderId="12" applyNumberFormat="0" applyFont="1" applyFill="1" applyBorder="1" applyAlignment="1" applyProtection="0">
      <alignment vertical="top" wrapText="1"/>
    </xf>
    <xf numFmtId="0" fontId="9" fillId="4" borderId="13" applyNumberFormat="1" applyFont="1" applyFill="1" applyBorder="1" applyAlignment="1" applyProtection="0">
      <alignment horizontal="center" vertical="center" wrapText="1"/>
    </xf>
    <xf numFmtId="49" fontId="7" fillId="4" borderId="14" applyNumberFormat="1" applyFont="1" applyFill="1" applyBorder="1" applyAlignment="1" applyProtection="0">
      <alignment horizontal="center" vertical="center" wrapText="1"/>
    </xf>
    <xf numFmtId="49" fontId="10" fillId="4" borderId="15" applyNumberFormat="1" applyFont="1" applyFill="1" applyBorder="1" applyAlignment="1" applyProtection="0">
      <alignment horizontal="center" vertical="center" wrapText="1"/>
    </xf>
    <xf numFmtId="0" fontId="11" fillId="5" borderId="13" applyNumberFormat="1" applyFont="1" applyFill="1" applyBorder="1" applyAlignment="1" applyProtection="0">
      <alignment horizontal="center" vertical="center" wrapText="1"/>
    </xf>
    <xf numFmtId="49" fontId="11" fillId="4" borderId="14" applyNumberFormat="1" applyFont="1" applyFill="1" applyBorder="1" applyAlignment="1" applyProtection="0">
      <alignment horizontal="center" vertical="center" wrapText="1"/>
    </xf>
    <xf numFmtId="59" fontId="11" fillId="5" borderId="15" applyNumberFormat="1" applyFont="1" applyFill="1" applyBorder="1" applyAlignment="1" applyProtection="0">
      <alignment horizontal="center" vertical="center" wrapText="1"/>
    </xf>
    <xf numFmtId="0" fontId="9" fillId="4" borderId="16" applyNumberFormat="1" applyFont="1" applyFill="1" applyBorder="1" applyAlignment="1" applyProtection="0">
      <alignment horizontal="center" vertical="center" wrapText="1"/>
    </xf>
    <xf numFmtId="49" fontId="7" fillId="4" borderId="17" applyNumberFormat="1" applyFont="1" applyFill="1" applyBorder="1" applyAlignment="1" applyProtection="0">
      <alignment horizontal="center" vertical="center" wrapText="1"/>
    </xf>
    <xf numFmtId="49" fontId="10" fillId="4" borderId="18" applyNumberFormat="1" applyFont="1" applyFill="1" applyBorder="1" applyAlignment="1" applyProtection="0">
      <alignment horizontal="center" vertical="center" wrapText="1"/>
    </xf>
    <xf numFmtId="0" fontId="11" fillId="5" borderId="16" applyNumberFormat="1" applyFont="1" applyFill="1" applyBorder="1" applyAlignment="1" applyProtection="0">
      <alignment horizontal="center" vertical="center" wrapText="1"/>
    </xf>
    <xf numFmtId="49" fontId="11" fillId="4" borderId="17" applyNumberFormat="1" applyFont="1" applyFill="1" applyBorder="1" applyAlignment="1" applyProtection="0">
      <alignment horizontal="center" vertical="center" wrapText="1"/>
    </xf>
    <xf numFmtId="59" fontId="11" fillId="5" borderId="18" applyNumberFormat="1" applyFont="1" applyFill="1" applyBorder="1" applyAlignment="1" applyProtection="0">
      <alignment horizontal="center" vertical="center" wrapText="1"/>
    </xf>
    <xf numFmtId="0" fontId="0" fillId="3" borderId="19" applyNumberFormat="0" applyFont="1" applyFill="1" applyBorder="1" applyAlignment="1" applyProtection="0">
      <alignment vertical="top" wrapText="1"/>
    </xf>
    <xf numFmtId="0" fontId="0" fillId="3" borderId="20" applyNumberFormat="0" applyFont="1" applyFill="1" applyBorder="1" applyAlignment="1" applyProtection="0">
      <alignment vertical="top" wrapText="1"/>
    </xf>
    <xf numFmtId="0" fontId="0" fillId="3" borderId="21" applyNumberFormat="0" applyFont="1" applyFill="1" applyBorder="1" applyAlignment="1" applyProtection="0">
      <alignment vertical="top" wrapText="1"/>
    </xf>
    <xf numFmtId="0" fontId="9" fillId="4" borderId="22" applyNumberFormat="1" applyFont="1" applyFill="1" applyBorder="1" applyAlignment="1" applyProtection="0">
      <alignment horizontal="center" vertical="center" wrapText="1"/>
    </xf>
    <xf numFmtId="49" fontId="7" fillId="4" borderId="23" applyNumberFormat="1" applyFont="1" applyFill="1" applyBorder="1" applyAlignment="1" applyProtection="0">
      <alignment horizontal="center" vertical="center" wrapText="1"/>
    </xf>
    <xf numFmtId="49" fontId="10" fillId="4" borderId="24" applyNumberFormat="1" applyFont="1" applyFill="1" applyBorder="1" applyAlignment="1" applyProtection="0">
      <alignment horizontal="center" vertical="center" wrapText="1"/>
    </xf>
    <xf numFmtId="0" fontId="11" fillId="5" borderId="22" applyNumberFormat="1" applyFont="1" applyFill="1" applyBorder="1" applyAlignment="1" applyProtection="0">
      <alignment horizontal="center" vertical="center" wrapText="1"/>
    </xf>
    <xf numFmtId="49" fontId="11" fillId="4" borderId="23" applyNumberFormat="1" applyFont="1" applyFill="1" applyBorder="1" applyAlignment="1" applyProtection="0">
      <alignment horizontal="center" vertical="center" wrapText="1"/>
    </xf>
    <xf numFmtId="59" fontId="11" fillId="5" borderId="24" applyNumberFormat="1" applyFont="1" applyFill="1" applyBorder="1" applyAlignment="1" applyProtection="0">
      <alignment horizontal="center" vertical="center" wrapText="1"/>
    </xf>
    <xf numFmtId="0" fontId="0" fillId="3" borderId="25" applyNumberFormat="0" applyFont="1" applyFill="1" applyBorder="1" applyAlignment="1" applyProtection="0">
      <alignment horizontal="center" vertical="top" wrapText="1"/>
    </xf>
    <xf numFmtId="0" fontId="0" fillId="3" borderId="26" applyNumberFormat="0" applyFont="1" applyFill="1" applyBorder="1" applyAlignment="1" applyProtection="0">
      <alignment horizontal="center" vertical="top" wrapText="1"/>
    </xf>
    <xf numFmtId="0" fontId="0" fillId="3" borderId="27" applyNumberFormat="0" applyFont="1" applyFill="1" applyBorder="1" applyAlignment="1" applyProtection="0">
      <alignment horizontal="center" vertical="top" wrapText="1"/>
    </xf>
    <xf numFmtId="0" fontId="0" fillId="3" borderId="28" applyNumberFormat="0" applyFont="1" applyFill="1" applyBorder="1" applyAlignment="1" applyProtection="0">
      <alignment horizontal="center" vertical="top" wrapText="1"/>
    </xf>
    <xf numFmtId="49" fontId="6" fillId="4" borderId="29" applyNumberFormat="1" applyFont="1" applyFill="1" applyBorder="1" applyAlignment="1" applyProtection="0">
      <alignment horizontal="center" vertical="top" wrapText="1"/>
    </xf>
    <xf numFmtId="49" fontId="6" fillId="4" borderId="11" applyNumberFormat="1" applyFont="1" applyFill="1" applyBorder="1" applyAlignment="1" applyProtection="0">
      <alignment horizontal="center" vertical="top" wrapText="1"/>
    </xf>
    <xf numFmtId="49" fontId="6" fillId="4" borderId="30" applyNumberFormat="1" applyFont="1" applyFill="1" applyBorder="1" applyAlignment="1" applyProtection="0">
      <alignment horizontal="center" vertical="top" wrapText="1"/>
    </xf>
    <xf numFmtId="49" fontId="6" fillId="4" borderId="31" applyNumberFormat="1" applyFont="1" applyFill="1" applyBorder="1" applyAlignment="1" applyProtection="0">
      <alignment horizontal="center" vertical="top" wrapText="1"/>
    </xf>
    <xf numFmtId="49" fontId="6" fillId="5" borderId="30" applyNumberFormat="1" applyFont="1" applyFill="1" applyBorder="1" applyAlignment="1" applyProtection="0">
      <alignment horizontal="center" vertical="top" wrapText="1"/>
    </xf>
    <xf numFmtId="1" fontId="6" fillId="4" borderId="32" applyNumberFormat="1" applyFont="1" applyFill="1" applyBorder="1" applyAlignment="1" applyProtection="0">
      <alignment horizontal="center" vertical="top" wrapText="1"/>
    </xf>
    <xf numFmtId="0" fontId="6" fillId="4" borderId="33" applyNumberFormat="1" applyFont="1" applyFill="1" applyBorder="1" applyAlignment="1" applyProtection="0">
      <alignment horizontal="center" vertical="top" wrapText="1"/>
    </xf>
    <xf numFmtId="49" fontId="6" fillId="4" borderId="34" applyNumberFormat="1" applyFont="1" applyFill="1" applyBorder="1" applyAlignment="1" applyProtection="0">
      <alignment vertical="top" wrapText="1"/>
    </xf>
    <xf numFmtId="49" fontId="6" fillId="4" borderId="34" applyNumberFormat="1" applyFont="1" applyFill="1" applyBorder="1" applyAlignment="1" applyProtection="0">
      <alignment horizontal="center" vertical="top" wrapText="1"/>
    </xf>
    <xf numFmtId="0" fontId="6" fillId="4" borderId="34" applyNumberFormat="0" applyFont="1" applyFill="1" applyBorder="1" applyAlignment="1" applyProtection="0">
      <alignment vertical="top" wrapText="1"/>
    </xf>
    <xf numFmtId="49" fontId="6" fillId="4" borderId="35" applyNumberFormat="1" applyFont="1" applyFill="1" applyBorder="1" applyAlignment="1" applyProtection="0">
      <alignment horizontal="center" vertical="top" wrapText="1"/>
    </xf>
    <xf numFmtId="10" fontId="6" fillId="4" borderId="33" applyNumberFormat="1" applyFont="1" applyFill="1" applyBorder="1" applyAlignment="1" applyProtection="0">
      <alignment vertical="top" wrapText="1"/>
    </xf>
    <xf numFmtId="9" fontId="6" fillId="5" borderId="34" applyNumberFormat="1" applyFont="1" applyFill="1" applyBorder="1" applyAlignment="1" applyProtection="0">
      <alignment vertical="top" wrapText="1"/>
    </xf>
    <xf numFmtId="0" fontId="6" fillId="5" borderId="34" applyNumberFormat="0" applyFont="1" applyFill="1" applyBorder="1" applyAlignment="1" applyProtection="0">
      <alignment vertical="top" wrapText="1"/>
    </xf>
    <xf numFmtId="59" fontId="6" fillId="4" borderId="35" applyNumberFormat="1" applyFont="1" applyFill="1" applyBorder="1" applyAlignment="1" applyProtection="0">
      <alignment vertical="top" wrapText="1"/>
    </xf>
    <xf numFmtId="1" fontId="6" fillId="4" borderId="36" applyNumberFormat="1" applyFont="1" applyFill="1" applyBorder="1" applyAlignment="1" applyProtection="0">
      <alignment horizontal="center" vertical="top" wrapText="1"/>
    </xf>
    <xf numFmtId="0" fontId="6" fillId="4" borderId="37" applyNumberFormat="1" applyFont="1" applyFill="1" applyBorder="1" applyAlignment="1" applyProtection="0">
      <alignment horizontal="center" vertical="top" wrapText="1"/>
    </xf>
    <xf numFmtId="49" fontId="6" fillId="4" borderId="38" applyNumberFormat="1" applyFont="1" applyFill="1" applyBorder="1" applyAlignment="1" applyProtection="0">
      <alignment vertical="top" wrapText="1"/>
    </xf>
    <xf numFmtId="49" fontId="6" fillId="4" borderId="38" applyNumberFormat="1" applyFont="1" applyFill="1" applyBorder="1" applyAlignment="1" applyProtection="0">
      <alignment horizontal="center" vertical="top" wrapText="1"/>
    </xf>
    <xf numFmtId="0" fontId="6" fillId="4" borderId="38" applyNumberFormat="0" applyFont="1" applyFill="1" applyBorder="1" applyAlignment="1" applyProtection="0">
      <alignment vertical="top" wrapText="1"/>
    </xf>
    <xf numFmtId="49" fontId="6" fillId="4" borderId="39" applyNumberFormat="1" applyFont="1" applyFill="1" applyBorder="1" applyAlignment="1" applyProtection="0">
      <alignment horizontal="center" vertical="top" wrapText="1"/>
    </xf>
    <xf numFmtId="10" fontId="6" fillId="4" borderId="37" applyNumberFormat="1" applyFont="1" applyFill="1" applyBorder="1" applyAlignment="1" applyProtection="0">
      <alignment vertical="top" wrapText="1"/>
    </xf>
    <xf numFmtId="59" fontId="6" fillId="4" borderId="38" applyNumberFormat="1" applyFont="1" applyFill="1" applyBorder="1" applyAlignment="1" applyProtection="0">
      <alignment vertical="top" wrapText="1"/>
    </xf>
    <xf numFmtId="9" fontId="6" fillId="5" borderId="38" applyNumberFormat="1" applyFont="1" applyFill="1" applyBorder="1" applyAlignment="1" applyProtection="0">
      <alignment vertical="top" wrapText="1"/>
    </xf>
    <xf numFmtId="0" fontId="6" fillId="5" borderId="38" applyNumberFormat="0" applyFont="1" applyFill="1" applyBorder="1" applyAlignment="1" applyProtection="0">
      <alignment vertical="top" wrapText="1"/>
    </xf>
    <xf numFmtId="59" fontId="6" fillId="4" borderId="39" applyNumberFormat="1" applyFont="1" applyFill="1" applyBorder="1" applyAlignment="1" applyProtection="0">
      <alignment vertical="top" wrapText="1"/>
    </xf>
    <xf numFmtId="0" fontId="6" fillId="4" borderId="38" applyNumberFormat="0" applyFont="1" applyFill="1" applyBorder="1" applyAlignment="1" applyProtection="0">
      <alignment horizontal="center" vertical="top" wrapText="1"/>
    </xf>
    <xf numFmtId="0" fontId="6" fillId="4" borderId="39" applyNumberFormat="0" applyFont="1" applyFill="1" applyBorder="1" applyAlignment="1" applyProtection="0">
      <alignment horizontal="center" vertical="top" wrapText="1"/>
    </xf>
    <xf numFmtId="0" fontId="6" fillId="5" borderId="38" applyNumberFormat="1" applyFont="1" applyFill="1" applyBorder="1" applyAlignment="1" applyProtection="0">
      <alignment vertical="top" wrapText="1"/>
    </xf>
    <xf numFmtId="1" fontId="6" fillId="4" borderId="40" applyNumberFormat="1" applyFont="1" applyFill="1" applyBorder="1" applyAlignment="1" applyProtection="0">
      <alignment horizontal="center" vertical="top" wrapText="1"/>
    </xf>
    <xf numFmtId="0" fontId="6" fillId="4" borderId="41" applyNumberFormat="1" applyFont="1" applyFill="1" applyBorder="1" applyAlignment="1" applyProtection="0">
      <alignment horizontal="center" vertical="top" wrapText="1"/>
    </xf>
    <xf numFmtId="49" fontId="6" fillId="4" borderId="42" applyNumberFormat="1" applyFont="1" applyFill="1" applyBorder="1" applyAlignment="1" applyProtection="0">
      <alignment vertical="top" wrapText="1"/>
    </xf>
    <xf numFmtId="0" fontId="6" fillId="4" borderId="42" applyNumberFormat="0" applyFont="1" applyFill="1" applyBorder="1" applyAlignment="1" applyProtection="0">
      <alignment horizontal="center" vertical="top" wrapText="1"/>
    </xf>
    <xf numFmtId="0" fontId="6" fillId="4" borderId="42" applyNumberFormat="0" applyFont="1" applyFill="1" applyBorder="1" applyAlignment="1" applyProtection="0">
      <alignment vertical="top" wrapText="1"/>
    </xf>
    <xf numFmtId="0" fontId="6" fillId="4" borderId="43" applyNumberFormat="0" applyFont="1" applyFill="1" applyBorder="1" applyAlignment="1" applyProtection="0">
      <alignment horizontal="center" vertical="top" wrapText="1"/>
    </xf>
    <xf numFmtId="10" fontId="6" fillId="4" borderId="41" applyNumberFormat="1" applyFont="1" applyFill="1" applyBorder="1" applyAlignment="1" applyProtection="0">
      <alignment vertical="top" wrapText="1"/>
    </xf>
    <xf numFmtId="9" fontId="6" fillId="5" borderId="42" applyNumberFormat="1" applyFont="1" applyFill="1" applyBorder="1" applyAlignment="1" applyProtection="0">
      <alignment vertical="top" wrapText="1"/>
    </xf>
    <xf numFmtId="0" fontId="6" fillId="5" borderId="42" applyNumberFormat="1" applyFont="1" applyFill="1" applyBorder="1" applyAlignment="1" applyProtection="0">
      <alignment vertical="top" wrapText="1"/>
    </xf>
    <xf numFmtId="59" fontId="6" fillId="4" borderId="43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e"/>
      <rgbColor rgb="ffaaaaaa"/>
      <rgbColor rgb="fffff056"/>
      <rgbColor rgb="ffffffff"/>
      <rgbColor rgb="ff3f3f3f"/>
      <rgbColor rgb="ffd5d5d5"/>
      <rgbColor rgb="ff5e5e5e"/>
      <rgbColor rgb="ffa5a5a5"/>
      <rgbColor rgb="ff919191"/>
      <rgbColor rgb="ff7f7f7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L65"/>
  <sheetViews>
    <sheetView workbookViewId="0" showGridLines="0" defaultGridColor="1"/>
  </sheetViews>
  <sheetFormatPr defaultColWidth="19.6" defaultRowHeight="23" customHeight="1" outlineLevelRow="0" outlineLevelCol="0"/>
  <cols>
    <col min="1" max="1" width="6" style="1" customWidth="1"/>
    <col min="2" max="2" width="6.60156" style="1" customWidth="1"/>
    <col min="3" max="3" width="34.6016" style="1" customWidth="1"/>
    <col min="4" max="4" width="11.2109" style="1" customWidth="1"/>
    <col min="5" max="5" width="19.2109" style="1" customWidth="1"/>
    <col min="6" max="6" width="15.4219" style="1" customWidth="1"/>
    <col min="7" max="7" width="11.4219" style="1" customWidth="1"/>
    <col min="8" max="8" width="18" style="1" customWidth="1"/>
    <col min="9" max="9" width="13" style="1" customWidth="1"/>
    <col min="10" max="10" width="11.4219" style="1" customWidth="1"/>
    <col min="11" max="11" width="15.8125" style="1" customWidth="1"/>
    <col min="12" max="12" width="12.4219" style="1" customWidth="1"/>
    <col min="13" max="16384" width="19.6016" style="1" customWidth="1"/>
  </cols>
  <sheetData>
    <row r="1" ht="37.95" customHeight="1">
      <c r="A1" t="s" s="2">
        <v>0</v>
      </c>
      <c r="B1" s="3"/>
      <c r="C1" s="4"/>
      <c r="D1" t="s" s="5">
        <v>1</v>
      </c>
      <c r="E1" s="6"/>
      <c r="F1" t="s" s="7">
        <v>2</v>
      </c>
      <c r="G1" t="s" s="8">
        <v>3</v>
      </c>
      <c r="H1" s="9"/>
      <c r="I1" t="s" s="10">
        <v>4</v>
      </c>
      <c r="J1" t="s" s="8">
        <v>5</v>
      </c>
      <c r="K1" s="9"/>
      <c r="L1" t="s" s="10">
        <v>4</v>
      </c>
    </row>
    <row r="2" ht="37.95" customHeight="1">
      <c r="A2" s="11"/>
      <c r="B2" s="12"/>
      <c r="C2" s="13"/>
      <c r="D2" s="14">
        <v>1</v>
      </c>
      <c r="E2" t="s" s="15">
        <f>VLOOKUP($D2,$A$7:$C$65,3,FALSE)</f>
        <v>6</v>
      </c>
      <c r="F2" t="s" s="16">
        <f>VLOOKUP(C7,$C7:$F65,4,0)</f>
        <v>7</v>
      </c>
      <c r="G2" s="17">
        <v>9</v>
      </c>
      <c r="H2" t="s" s="18">
        <f>VLOOKUP(G2,B6:I65,2,FALSE)</f>
        <v>8</v>
      </c>
      <c r="I2" s="19">
        <v>0.1</v>
      </c>
      <c r="J2" s="17">
        <v>20</v>
      </c>
      <c r="K2" t="s" s="18">
        <f>VLOOKUP(J2,B6:I65,2,FALSE)</f>
        <v>9</v>
      </c>
      <c r="L2" s="19">
        <v>0.1</v>
      </c>
    </row>
    <row r="3" ht="37.95" customHeight="1">
      <c r="A3" s="11"/>
      <c r="B3" s="12"/>
      <c r="C3" s="13"/>
      <c r="D3" s="20">
        <v>2</v>
      </c>
      <c r="E3" t="s" s="21">
        <f>VLOOKUP($D3,$A$7:$C$65,3,FALSE)</f>
        <v>10</v>
      </c>
      <c r="F3" t="s" s="22">
        <f>VLOOKUP(C8,$C8:$F65,4,0)</f>
        <v>11</v>
      </c>
      <c r="G3" s="23">
        <v>2</v>
      </c>
      <c r="H3" t="s" s="24">
        <f>VLOOKUP(G3,B7:I65,2,FALSE)</f>
        <v>12</v>
      </c>
      <c r="I3" s="25">
        <v>0.1</v>
      </c>
      <c r="J3" s="23">
        <v>5</v>
      </c>
      <c r="K3" t="s" s="24">
        <f>VLOOKUP(J3,B7:I65,2,FALSE)</f>
        <v>13</v>
      </c>
      <c r="L3" s="25">
        <v>0.1</v>
      </c>
    </row>
    <row r="4" ht="37.95" customHeight="1">
      <c r="A4" s="26"/>
      <c r="B4" s="27"/>
      <c r="C4" s="28"/>
      <c r="D4" s="29">
        <v>3</v>
      </c>
      <c r="E4" t="s" s="30">
        <f>VLOOKUP($D4,$A$7:$C$65,3,FALSE)</f>
        <v>14</v>
      </c>
      <c r="F4" t="s" s="31">
        <f>VLOOKUP(C9,$C9:$F65,4,0)</f>
        <v>15</v>
      </c>
      <c r="G4" s="32">
        <v>16</v>
      </c>
      <c r="H4" t="s" s="33">
        <f>VLOOKUP(G4,B8:I65,2,FALSE)</f>
        <v>16</v>
      </c>
      <c r="I4" s="34">
        <v>0.1</v>
      </c>
      <c r="J4" s="32">
        <v>7</v>
      </c>
      <c r="K4" t="s" s="33">
        <f>VLOOKUP(J4,B8:I65,2,FALSE)</f>
        <v>17</v>
      </c>
      <c r="L4" s="34">
        <v>0.1</v>
      </c>
    </row>
    <row r="5" ht="19.95" customHeight="1">
      <c r="A5" s="35"/>
      <c r="B5" s="36"/>
      <c r="C5" s="36"/>
      <c r="D5" s="37"/>
      <c r="E5" s="37"/>
      <c r="F5" s="37"/>
      <c r="G5" s="37"/>
      <c r="H5" s="37"/>
      <c r="I5" s="37"/>
      <c r="J5" s="37"/>
      <c r="K5" s="37"/>
      <c r="L5" s="38"/>
    </row>
    <row r="6" ht="28.95" customHeight="1">
      <c r="A6" t="s" s="39">
        <v>18</v>
      </c>
      <c r="B6" t="s" s="40">
        <v>19</v>
      </c>
      <c r="C6" t="s" s="41">
        <v>20</v>
      </c>
      <c r="D6" t="s" s="41">
        <v>21</v>
      </c>
      <c r="E6" t="s" s="41">
        <v>22</v>
      </c>
      <c r="F6" t="s" s="42">
        <v>2</v>
      </c>
      <c r="G6" t="s" s="40">
        <v>23</v>
      </c>
      <c r="H6" t="s" s="41">
        <v>24</v>
      </c>
      <c r="I6" t="s" s="41">
        <v>25</v>
      </c>
      <c r="J6" t="s" s="43">
        <v>26</v>
      </c>
      <c r="K6" t="s" s="43">
        <v>27</v>
      </c>
      <c r="L6" t="s" s="42">
        <v>28</v>
      </c>
    </row>
    <row r="7" ht="28.85" customHeight="1">
      <c r="A7" s="44">
        <f>RANK($L7,L1:L65,0)</f>
        <v>50</v>
      </c>
      <c r="B7" s="45">
        <v>1</v>
      </c>
      <c r="C7" t="s" s="46">
        <v>29</v>
      </c>
      <c r="D7" t="s" s="47">
        <v>30</v>
      </c>
      <c r="E7" s="48"/>
      <c r="F7" t="s" s="49">
        <v>31</v>
      </c>
      <c r="G7" s="50">
        <f t="shared" si="13" ref="G7:G65">RAND()</f>
        <v>0.0377225054255352</v>
      </c>
      <c r="H7" t="s" s="46">
        <f>_xlfn.IFERROR(VLOOKUP(C7,$H$2:$I$4,2,FALSE),"")</f>
      </c>
      <c r="I7" t="s" s="46">
        <f>_xlfn.IFERROR(VLOOKUP(C7,$K$2:$L$4,2,0),"")</f>
      </c>
      <c r="J7" s="51"/>
      <c r="K7" s="52"/>
      <c r="L7" s="53">
        <f>SUM(G7:K7)</f>
        <v>0.0377225054255352</v>
      </c>
    </row>
    <row r="8" ht="28.7" customHeight="1">
      <c r="A8" s="54">
        <f>RANK($L8,L1:L65,0)</f>
        <v>32</v>
      </c>
      <c r="B8" s="55">
        <v>2</v>
      </c>
      <c r="C8" t="s" s="56">
        <v>32</v>
      </c>
      <c r="D8" t="s" s="57">
        <v>30</v>
      </c>
      <c r="E8" s="58"/>
      <c r="F8" t="s" s="59">
        <v>33</v>
      </c>
      <c r="G8" s="60">
        <f t="shared" si="13"/>
        <v>0.296750127120989</v>
      </c>
      <c r="H8" s="61">
        <f>_xlfn.IFERROR(VLOOKUP(C8,$H$2:$I$4,2,FALSE),"")</f>
        <v>0.1</v>
      </c>
      <c r="I8" t="s" s="56">
        <f>_xlfn.IFERROR(VLOOKUP(C8,$K$2:$L$4,2,0),"")</f>
      </c>
      <c r="J8" s="62"/>
      <c r="K8" s="63"/>
      <c r="L8" s="64">
        <f>SUM(G8:K8)</f>
        <v>0.396750127120989</v>
      </c>
    </row>
    <row r="9" ht="28.7" customHeight="1">
      <c r="A9" s="54">
        <f>RANK($L9,L1:L65,0)</f>
        <v>18</v>
      </c>
      <c r="B9" s="55">
        <v>3</v>
      </c>
      <c r="C9" t="s" s="56">
        <v>34</v>
      </c>
      <c r="D9" t="s" s="57">
        <v>30</v>
      </c>
      <c r="E9" s="58"/>
      <c r="F9" t="s" s="59">
        <v>35</v>
      </c>
      <c r="G9" s="60">
        <f t="shared" si="13"/>
        <v>0.617084499808526</v>
      </c>
      <c r="H9" t="s" s="56">
        <f>_xlfn.IFERROR(VLOOKUP(C9,$H$2:$I$4,2,FALSE),"")</f>
      </c>
      <c r="I9" t="s" s="56">
        <f>_xlfn.IFERROR(VLOOKUP(C9,$K$2:$L$4,2,0),"")</f>
      </c>
      <c r="J9" s="62"/>
      <c r="K9" s="63"/>
      <c r="L9" s="64">
        <f>SUM(G9:K9)</f>
        <v>0.617084499808526</v>
      </c>
    </row>
    <row r="10" ht="28.7" customHeight="1">
      <c r="A10" s="54">
        <f>RANK($L10,L1:L65,0)</f>
        <v>41</v>
      </c>
      <c r="B10" s="55">
        <v>4</v>
      </c>
      <c r="C10" t="s" s="56">
        <v>36</v>
      </c>
      <c r="D10" t="s" s="57">
        <v>30</v>
      </c>
      <c r="E10" s="58"/>
      <c r="F10" t="s" s="59">
        <v>37</v>
      </c>
      <c r="G10" s="60">
        <f t="shared" si="13"/>
        <v>0.205498031322769</v>
      </c>
      <c r="H10" t="s" s="56">
        <f>_xlfn.IFERROR(VLOOKUP(C10,$H$2:$I$4,2,FALSE),"")</f>
      </c>
      <c r="I10" t="s" s="56">
        <f>_xlfn.IFERROR(VLOOKUP(C10,$K$2:$L$4,2,0),"")</f>
      </c>
      <c r="J10" s="62"/>
      <c r="K10" s="63"/>
      <c r="L10" s="64">
        <f>SUM(G10:K10)</f>
        <v>0.205498031322769</v>
      </c>
    </row>
    <row r="11" ht="28.7" customHeight="1">
      <c r="A11" s="54">
        <f>RANK($L11,L1:L65,0)</f>
        <v>31</v>
      </c>
      <c r="B11" s="55">
        <v>5</v>
      </c>
      <c r="C11" t="s" s="56">
        <v>38</v>
      </c>
      <c r="D11" t="s" s="57">
        <v>30</v>
      </c>
      <c r="E11" s="58"/>
      <c r="F11" t="s" s="59">
        <v>39</v>
      </c>
      <c r="G11" s="60">
        <f t="shared" si="13"/>
        <v>0.330396472098947</v>
      </c>
      <c r="H11" t="s" s="56">
        <f>_xlfn.IFERROR(VLOOKUP(C11,$H$2:$I$4,2,FALSE),"")</f>
      </c>
      <c r="I11" s="61">
        <f>_xlfn.IFERROR(VLOOKUP(C11,$K$2:$L$4,2,0),"")</f>
        <v>0.1</v>
      </c>
      <c r="J11" s="62"/>
      <c r="K11" s="63"/>
      <c r="L11" s="64">
        <f>SUM(G11:K11)</f>
        <v>0.430396472098947</v>
      </c>
    </row>
    <row r="12" ht="28.7" customHeight="1">
      <c r="A12" s="54">
        <f>RANK($L12,L1:L65,0)</f>
        <v>33</v>
      </c>
      <c r="B12" s="55">
        <v>6</v>
      </c>
      <c r="C12" t="s" s="56">
        <v>40</v>
      </c>
      <c r="D12" t="s" s="57">
        <v>30</v>
      </c>
      <c r="E12" s="58"/>
      <c r="F12" t="s" s="59">
        <v>35</v>
      </c>
      <c r="G12" s="60">
        <f t="shared" si="13"/>
        <v>0.369570455909451</v>
      </c>
      <c r="H12" t="s" s="56">
        <f>_xlfn.IFERROR(VLOOKUP(C12,$H$2:$I$4,2,FALSE),"")</f>
      </c>
      <c r="I12" t="s" s="56">
        <f>_xlfn.IFERROR(VLOOKUP(C12,$K$2:$L$4,2,0),"")</f>
      </c>
      <c r="J12" s="62"/>
      <c r="K12" s="63"/>
      <c r="L12" s="64">
        <f>SUM(G12:K12)</f>
        <v>0.369570455909451</v>
      </c>
    </row>
    <row r="13" ht="28.7" customHeight="1">
      <c r="A13" s="54">
        <f>RANK($L13,L1:L65,0)</f>
        <v>42</v>
      </c>
      <c r="B13" s="55">
        <v>7</v>
      </c>
      <c r="C13" t="s" s="56">
        <v>41</v>
      </c>
      <c r="D13" t="s" s="57">
        <v>30</v>
      </c>
      <c r="E13" s="58"/>
      <c r="F13" t="s" s="59">
        <v>35</v>
      </c>
      <c r="G13" s="60">
        <f t="shared" si="13"/>
        <v>0.08871806157589431</v>
      </c>
      <c r="H13" t="s" s="56">
        <f>_xlfn.IFERROR(VLOOKUP(C13,$H$2:$I$4,2,FALSE),"")</f>
      </c>
      <c r="I13" s="61">
        <f>_xlfn.IFERROR(VLOOKUP(C13,$K$2:$L$4,2,0),"")</f>
        <v>0.1</v>
      </c>
      <c r="J13" s="62"/>
      <c r="K13" s="63"/>
      <c r="L13" s="64">
        <f>SUM(G13:K13)</f>
        <v>0.188718061575894</v>
      </c>
    </row>
    <row r="14" ht="28.7" customHeight="1">
      <c r="A14" s="54">
        <f>RANK($L14,L1:L65,0)</f>
        <v>13</v>
      </c>
      <c r="B14" s="55">
        <v>8</v>
      </c>
      <c r="C14" t="s" s="56">
        <v>42</v>
      </c>
      <c r="D14" t="s" s="57">
        <v>30</v>
      </c>
      <c r="E14" s="58"/>
      <c r="F14" t="s" s="59">
        <v>43</v>
      </c>
      <c r="G14" s="60">
        <f t="shared" si="13"/>
        <v>0.808908452298058</v>
      </c>
      <c r="H14" t="s" s="56">
        <f>_xlfn.IFERROR(VLOOKUP(C14,$H$2:$I$4,2,FALSE),"")</f>
      </c>
      <c r="I14" t="s" s="56">
        <f>_xlfn.IFERROR(VLOOKUP(C14,$K$2:$L$4,2,0),"")</f>
      </c>
      <c r="J14" s="62"/>
      <c r="K14" s="63"/>
      <c r="L14" s="64">
        <f>SUM(G14:K14)</f>
        <v>0.808908452298058</v>
      </c>
    </row>
    <row r="15" ht="28.7" customHeight="1">
      <c r="A15" s="54">
        <f>RANK($L15,L1:L65,0)</f>
        <v>5</v>
      </c>
      <c r="B15" s="55">
        <v>9</v>
      </c>
      <c r="C15" t="s" s="56">
        <v>44</v>
      </c>
      <c r="D15" t="s" s="57">
        <v>30</v>
      </c>
      <c r="E15" s="58"/>
      <c r="F15" t="s" s="59">
        <v>45</v>
      </c>
      <c r="G15" s="60">
        <f t="shared" si="13"/>
        <v>0.818549747827604</v>
      </c>
      <c r="H15" s="61">
        <f>_xlfn.IFERROR(VLOOKUP(C15,$H$2:$I$4,2,FALSE),"")</f>
        <v>0.1</v>
      </c>
      <c r="I15" t="s" s="56">
        <f>_xlfn.IFERROR(VLOOKUP(C15,$K$2:$L$4,2,0),"")</f>
      </c>
      <c r="J15" s="62"/>
      <c r="K15" s="63"/>
      <c r="L15" s="64">
        <f>SUM(G15:K15)</f>
        <v>0.918549747827604</v>
      </c>
    </row>
    <row r="16" ht="28.7" customHeight="1">
      <c r="A16" s="54">
        <f>RANK($L16,L1:L65,0)</f>
        <v>12</v>
      </c>
      <c r="B16" s="55">
        <v>10</v>
      </c>
      <c r="C16" t="s" s="56">
        <v>46</v>
      </c>
      <c r="D16" t="s" s="57">
        <v>30</v>
      </c>
      <c r="E16" t="s" s="56">
        <v>47</v>
      </c>
      <c r="F16" t="s" s="59">
        <v>48</v>
      </c>
      <c r="G16" s="60">
        <f t="shared" si="13"/>
        <v>0.854213032609371</v>
      </c>
      <c r="H16" t="s" s="56">
        <f>_xlfn.IFERROR(VLOOKUP(C16,$H$2:$I$4,2,FALSE),"")</f>
      </c>
      <c r="I16" t="s" s="56">
        <f>_xlfn.IFERROR(VLOOKUP(C16,$K$2:$L$4,2,0),"")</f>
      </c>
      <c r="J16" s="62"/>
      <c r="K16" s="63"/>
      <c r="L16" s="64">
        <f>SUM(G16:K16)</f>
        <v>0.854213032609371</v>
      </c>
    </row>
    <row r="17" ht="28.7" customHeight="1">
      <c r="A17" s="54">
        <f>RANK($L17,L1:L65,0)</f>
        <v>4</v>
      </c>
      <c r="B17" s="55">
        <v>11</v>
      </c>
      <c r="C17" t="s" s="56">
        <v>49</v>
      </c>
      <c r="D17" t="s" s="57">
        <v>50</v>
      </c>
      <c r="E17" s="58"/>
      <c r="F17" t="s" s="59">
        <v>35</v>
      </c>
      <c r="G17" s="60">
        <f t="shared" si="13"/>
        <v>0.956737740605488</v>
      </c>
      <c r="H17" t="s" s="56">
        <f>_xlfn.IFERROR(VLOOKUP(C17,$H$2:$I$4,2,FALSE),"")</f>
      </c>
      <c r="I17" t="s" s="56">
        <f>_xlfn.IFERROR(VLOOKUP(C17,$K$2:$L$4,2,0),"")</f>
      </c>
      <c r="J17" s="62"/>
      <c r="K17" s="63"/>
      <c r="L17" s="64">
        <f>SUM(G17:K17)</f>
        <v>0.956737740605488</v>
      </c>
    </row>
    <row r="18" ht="28.7" customHeight="1">
      <c r="A18" s="54">
        <f>RANK($L18,L1:L65,0)</f>
        <v>25</v>
      </c>
      <c r="B18" s="55">
        <v>12</v>
      </c>
      <c r="C18" t="s" s="56">
        <v>51</v>
      </c>
      <c r="D18" t="s" s="57">
        <v>50</v>
      </c>
      <c r="E18" s="58"/>
      <c r="F18" t="s" s="59">
        <v>52</v>
      </c>
      <c r="G18" s="60">
        <f t="shared" si="13"/>
        <v>0.549280282318986</v>
      </c>
      <c r="H18" t="s" s="56">
        <f>_xlfn.IFERROR(VLOOKUP(C18,$H$2:$I$4,2,FALSE),"")</f>
      </c>
      <c r="I18" t="s" s="56">
        <f>_xlfn.IFERROR(VLOOKUP(C18,$K$2:$L$4,2,0),"")</f>
      </c>
      <c r="J18" s="62"/>
      <c r="K18" s="63"/>
      <c r="L18" s="64">
        <f>SUM(G18:K18)</f>
        <v>0.549280282318986</v>
      </c>
    </row>
    <row r="19" ht="28.7" customHeight="1">
      <c r="A19" s="54">
        <f>RANK($L19,L1:L65,0)</f>
        <v>9</v>
      </c>
      <c r="B19" s="55">
        <v>13</v>
      </c>
      <c r="C19" t="s" s="56">
        <v>53</v>
      </c>
      <c r="D19" t="s" s="57">
        <v>50</v>
      </c>
      <c r="E19" s="58"/>
      <c r="F19" t="s" s="59">
        <v>54</v>
      </c>
      <c r="G19" s="60">
        <f t="shared" si="13"/>
        <v>0.872097632611207</v>
      </c>
      <c r="H19" t="s" s="56">
        <f>_xlfn.IFERROR(VLOOKUP(C19,$H$2:$I$4,2,FALSE),"")</f>
      </c>
      <c r="I19" t="s" s="56">
        <f>_xlfn.IFERROR(VLOOKUP(C19,$K$2:$L$4,2,0),"")</f>
      </c>
      <c r="J19" s="62"/>
      <c r="K19" s="63"/>
      <c r="L19" s="64">
        <f>SUM(G19:K19)</f>
        <v>0.872097632611207</v>
      </c>
    </row>
    <row r="20" ht="28.7" customHeight="1">
      <c r="A20" s="54">
        <f>RANK($L20,L1:L65,0)</f>
        <v>51</v>
      </c>
      <c r="B20" s="55">
        <v>14</v>
      </c>
      <c r="C20" t="s" s="56">
        <v>55</v>
      </c>
      <c r="D20" t="s" s="57">
        <v>50</v>
      </c>
      <c r="E20" s="58"/>
      <c r="F20" t="s" s="59">
        <v>56</v>
      </c>
      <c r="G20" s="60">
        <f t="shared" si="13"/>
        <v>0.0368276635825864</v>
      </c>
      <c r="H20" t="s" s="56">
        <f>_xlfn.IFERROR(VLOOKUP(C20,$H$2:$I$4,2,FALSE),"")</f>
      </c>
      <c r="I20" t="s" s="56">
        <f>_xlfn.IFERROR(VLOOKUP(C20,$K$2:$L$4,2,0),"")</f>
      </c>
      <c r="J20" s="62"/>
      <c r="K20" s="63"/>
      <c r="L20" s="64">
        <f>SUM(G20:K20)</f>
        <v>0.0368276635825864</v>
      </c>
    </row>
    <row r="21" ht="28.7" customHeight="1">
      <c r="A21" s="54">
        <f>RANK($L21,L1:L65,0)</f>
        <v>40</v>
      </c>
      <c r="B21" s="55">
        <v>15</v>
      </c>
      <c r="C21" t="s" s="56">
        <v>57</v>
      </c>
      <c r="D21" t="s" s="57">
        <v>50</v>
      </c>
      <c r="E21" s="58"/>
      <c r="F21" t="s" s="59">
        <v>58</v>
      </c>
      <c r="G21" s="60">
        <f t="shared" si="13"/>
        <v>0.214794544869348</v>
      </c>
      <c r="H21" t="s" s="56">
        <f>_xlfn.IFERROR(VLOOKUP(C21,$H$2:$I$4,2,FALSE),"")</f>
      </c>
      <c r="I21" t="s" s="56">
        <f>_xlfn.IFERROR(VLOOKUP(C21,$K$2:$L$4,2,0),"")</f>
      </c>
      <c r="J21" s="62"/>
      <c r="K21" s="63"/>
      <c r="L21" s="64">
        <f>SUM(G21:K21)</f>
        <v>0.214794544869348</v>
      </c>
    </row>
    <row r="22" ht="28.7" customHeight="1">
      <c r="A22" s="54">
        <f>RANK($L22,L1:L65,0)</f>
        <v>26</v>
      </c>
      <c r="B22" s="55">
        <v>16</v>
      </c>
      <c r="C22" t="s" s="56">
        <v>59</v>
      </c>
      <c r="D22" t="s" s="57">
        <v>50</v>
      </c>
      <c r="E22" s="58"/>
      <c r="F22" t="s" s="59">
        <v>60</v>
      </c>
      <c r="G22" s="60">
        <f t="shared" si="13"/>
        <v>0.429862743591283</v>
      </c>
      <c r="H22" s="61">
        <f>_xlfn.IFERROR(VLOOKUP(C22,$H$2:$I$4,2,FALSE),"")</f>
        <v>0.1</v>
      </c>
      <c r="I22" t="s" s="56">
        <f>_xlfn.IFERROR(VLOOKUP(C22,$K$2:$L$4,2,0),"")</f>
      </c>
      <c r="J22" s="62"/>
      <c r="K22" s="63"/>
      <c r="L22" s="64">
        <f>SUM(G22:K22)</f>
        <v>0.529862743591283</v>
      </c>
    </row>
    <row r="23" ht="28.7" customHeight="1">
      <c r="A23" s="54">
        <f>RANK($L23,L1:L65,0)</f>
        <v>2</v>
      </c>
      <c r="B23" s="55">
        <v>17</v>
      </c>
      <c r="C23" t="s" s="56">
        <v>61</v>
      </c>
      <c r="D23" t="s" s="57">
        <v>50</v>
      </c>
      <c r="E23" s="58"/>
      <c r="F23" t="s" s="59">
        <v>62</v>
      </c>
      <c r="G23" s="60">
        <f t="shared" si="13"/>
        <v>0.9702124073763621</v>
      </c>
      <c r="H23" t="s" s="56">
        <f>_xlfn.IFERROR(VLOOKUP(C23,$H$2:$I$4,2,FALSE),"")</f>
      </c>
      <c r="I23" t="s" s="56">
        <f>_xlfn.IFERROR(VLOOKUP(C23,$K$2:$L$4,2,0),"")</f>
      </c>
      <c r="J23" s="62"/>
      <c r="K23" s="63"/>
      <c r="L23" s="64">
        <f>SUM(G23:K23)</f>
        <v>0.9702124073763621</v>
      </c>
    </row>
    <row r="24" ht="28.7" customHeight="1">
      <c r="A24" s="54">
        <f>RANK($L24,L1:L65,0)</f>
        <v>28</v>
      </c>
      <c r="B24" s="55">
        <v>18</v>
      </c>
      <c r="C24" t="s" s="56">
        <v>63</v>
      </c>
      <c r="D24" t="s" s="57">
        <v>50</v>
      </c>
      <c r="E24" s="58"/>
      <c r="F24" t="s" s="59">
        <v>64</v>
      </c>
      <c r="G24" s="60">
        <f t="shared" si="13"/>
        <v>0.516652797759318</v>
      </c>
      <c r="H24" t="s" s="56">
        <f>_xlfn.IFERROR(VLOOKUP(C24,$H$2:$I$4,2,FALSE),"")</f>
      </c>
      <c r="I24" t="s" s="56">
        <f>_xlfn.IFERROR(VLOOKUP(C24,$K$2:$L$4,2,0),"")</f>
      </c>
      <c r="J24" s="62"/>
      <c r="K24" s="63"/>
      <c r="L24" s="64">
        <f>SUM(G24:K24)</f>
        <v>0.516652797759318</v>
      </c>
    </row>
    <row r="25" ht="28.7" customHeight="1">
      <c r="A25" s="54">
        <f>RANK($L25,L1:L65,0)</f>
        <v>55</v>
      </c>
      <c r="B25" s="55">
        <v>19</v>
      </c>
      <c r="C25" t="s" s="56">
        <v>65</v>
      </c>
      <c r="D25" t="s" s="57">
        <v>50</v>
      </c>
      <c r="E25" s="58"/>
      <c r="F25" t="s" s="59">
        <v>66</v>
      </c>
      <c r="G25" s="60">
        <f t="shared" si="13"/>
        <v>0.00942961115153358</v>
      </c>
      <c r="H25" t="s" s="56">
        <f>_xlfn.IFERROR(VLOOKUP(C25,$H$2:$I$4,2,FALSE),"")</f>
      </c>
      <c r="I25" t="s" s="56">
        <f>_xlfn.IFERROR(VLOOKUP(C25,$K$2:$L$4,2,0),"")</f>
      </c>
      <c r="J25" s="62"/>
      <c r="K25" s="63"/>
      <c r="L25" s="64">
        <f>SUM(G25:K25)</f>
        <v>0.00942961115153358</v>
      </c>
    </row>
    <row r="26" ht="28.7" customHeight="1">
      <c r="A26" s="54">
        <f>RANK($L26,L1:L65,0)</f>
        <v>39</v>
      </c>
      <c r="B26" s="55">
        <v>20</v>
      </c>
      <c r="C26" t="s" s="56">
        <v>67</v>
      </c>
      <c r="D26" t="s" s="57">
        <v>50</v>
      </c>
      <c r="E26" s="58"/>
      <c r="F26" t="s" s="59">
        <v>35</v>
      </c>
      <c r="G26" s="60">
        <f t="shared" si="13"/>
        <v>0.170222765582404</v>
      </c>
      <c r="H26" t="s" s="56">
        <f>_xlfn.IFERROR(VLOOKUP(C26,$H$2:$I$4,2,FALSE),"")</f>
      </c>
      <c r="I26" s="61">
        <f>_xlfn.IFERROR(VLOOKUP(C26,$K$2:$L$4,2,0),"")</f>
        <v>0.1</v>
      </c>
      <c r="J26" s="62"/>
      <c r="K26" s="63"/>
      <c r="L26" s="64">
        <f>SUM(G26:K26)</f>
        <v>0.270222765582404</v>
      </c>
    </row>
    <row r="27" ht="28.7" customHeight="1">
      <c r="A27" s="54">
        <f>RANK($L27,L1:L65,0)</f>
        <v>10</v>
      </c>
      <c r="B27" s="55">
        <v>21</v>
      </c>
      <c r="C27" t="s" s="56">
        <v>68</v>
      </c>
      <c r="D27" t="s" s="57">
        <v>50</v>
      </c>
      <c r="E27" t="s" s="56">
        <v>69</v>
      </c>
      <c r="F27" t="s" s="59">
        <v>70</v>
      </c>
      <c r="G27" s="60">
        <f t="shared" si="13"/>
        <v>0.871638106108708</v>
      </c>
      <c r="H27" t="s" s="56">
        <f>_xlfn.IFERROR(VLOOKUP(C27,$H$2:$I$4,2,FALSE),"")</f>
      </c>
      <c r="I27" t="s" s="56">
        <f>_xlfn.IFERROR(VLOOKUP(C27,$K$2:$L$4,2,0),"")</f>
      </c>
      <c r="J27" s="62"/>
      <c r="K27" s="63"/>
      <c r="L27" s="64">
        <f>SUM(G27:K27)</f>
        <v>0.871638106108708</v>
      </c>
    </row>
    <row r="28" ht="28.7" customHeight="1">
      <c r="A28" s="54">
        <f>RANK($L28,L1:L65,0)</f>
        <v>6</v>
      </c>
      <c r="B28" s="55">
        <v>22</v>
      </c>
      <c r="C28" t="s" s="56">
        <v>71</v>
      </c>
      <c r="D28" t="s" s="57">
        <v>50</v>
      </c>
      <c r="E28" t="s" s="56">
        <v>72</v>
      </c>
      <c r="F28" t="s" s="59">
        <v>35</v>
      </c>
      <c r="G28" s="60">
        <f t="shared" si="13"/>
        <v>0.914532406854804</v>
      </c>
      <c r="H28" t="s" s="56">
        <f>_xlfn.IFERROR(VLOOKUP(C28,$H$2:$I$4,2,FALSE),"")</f>
      </c>
      <c r="I28" t="s" s="56">
        <f>_xlfn.IFERROR(VLOOKUP(C28,$K$2:$L$4,2,0),"")</f>
      </c>
      <c r="J28" s="62"/>
      <c r="K28" s="63"/>
      <c r="L28" s="64">
        <f>SUM(G28:K28)</f>
        <v>0.914532406854804</v>
      </c>
    </row>
    <row r="29" ht="28.7" customHeight="1">
      <c r="A29" s="54">
        <f>RANK($L29,L1:L65,0)</f>
        <v>8</v>
      </c>
      <c r="B29" s="55">
        <v>23</v>
      </c>
      <c r="C29" t="s" s="56">
        <v>73</v>
      </c>
      <c r="D29" t="s" s="57">
        <v>50</v>
      </c>
      <c r="E29" t="s" s="56">
        <v>74</v>
      </c>
      <c r="F29" t="s" s="59">
        <v>75</v>
      </c>
      <c r="G29" s="60">
        <f t="shared" si="13"/>
        <v>0.8860895913706111</v>
      </c>
      <c r="H29" t="s" s="56">
        <f>_xlfn.IFERROR(VLOOKUP(C29,$H$2:$I$4,2,FALSE),"")</f>
      </c>
      <c r="I29" t="s" s="56">
        <f>_xlfn.IFERROR(VLOOKUP(C29,$K$2:$L$4,2,0),"")</f>
      </c>
      <c r="J29" s="62"/>
      <c r="K29" s="63"/>
      <c r="L29" s="64">
        <f>SUM(G29:K29)</f>
        <v>0.8860895913706111</v>
      </c>
    </row>
    <row r="30" ht="28.7" customHeight="1">
      <c r="A30" s="54">
        <f>RANK($L30,L1:L65,0)</f>
        <v>1</v>
      </c>
      <c r="B30" s="55">
        <v>24</v>
      </c>
      <c r="C30" t="s" s="56">
        <v>76</v>
      </c>
      <c r="D30" t="s" s="57">
        <v>77</v>
      </c>
      <c r="E30" s="58"/>
      <c r="F30" t="s" s="59">
        <v>35</v>
      </c>
      <c r="G30" s="60">
        <f t="shared" si="13"/>
        <v>0.98896746071206</v>
      </c>
      <c r="H30" t="s" s="56">
        <f>_xlfn.IFERROR(VLOOKUP(C30,$H$2:$I$4,2,FALSE),"")</f>
      </c>
      <c r="I30" t="s" s="56">
        <f>_xlfn.IFERROR(VLOOKUP(C30,$K$2:$L$4,2,0),"")</f>
      </c>
      <c r="J30" s="62"/>
      <c r="K30" s="63"/>
      <c r="L30" s="64">
        <f>SUM(G30:K30)</f>
        <v>0.98896746071206</v>
      </c>
    </row>
    <row r="31" ht="28.7" customHeight="1">
      <c r="A31" s="54">
        <f>RANK($L31,L1:L65,0)</f>
        <v>34</v>
      </c>
      <c r="B31" s="55">
        <v>25</v>
      </c>
      <c r="C31" t="s" s="56">
        <v>78</v>
      </c>
      <c r="D31" t="s" s="57">
        <v>77</v>
      </c>
      <c r="E31" s="58"/>
      <c r="F31" t="s" s="59">
        <v>35</v>
      </c>
      <c r="G31" s="60">
        <f t="shared" si="13"/>
        <v>0.354972960900025</v>
      </c>
      <c r="H31" t="s" s="56">
        <f>_xlfn.IFERROR(VLOOKUP(C31,$H$2:$I$4,2,FALSE),"")</f>
      </c>
      <c r="I31" t="s" s="56">
        <f>_xlfn.IFERROR(VLOOKUP(C31,$K$2:$L$4,2,0),"")</f>
      </c>
      <c r="J31" s="62"/>
      <c r="K31" s="63"/>
      <c r="L31" s="64">
        <f>SUM(G31:K31)</f>
        <v>0.354972960900025</v>
      </c>
    </row>
    <row r="32" ht="28.7" customHeight="1">
      <c r="A32" s="54">
        <f>RANK($L32,L1:L65,0)</f>
        <v>11</v>
      </c>
      <c r="B32" s="55">
        <v>26</v>
      </c>
      <c r="C32" t="s" s="56">
        <v>79</v>
      </c>
      <c r="D32" t="s" s="57">
        <v>77</v>
      </c>
      <c r="E32" s="58"/>
      <c r="F32" t="s" s="59">
        <v>35</v>
      </c>
      <c r="G32" s="60">
        <f t="shared" si="13"/>
        <v>0.856955796210823</v>
      </c>
      <c r="H32" t="s" s="56">
        <f>_xlfn.IFERROR(VLOOKUP(C32,$H$2:$I$4,2,FALSE),"")</f>
      </c>
      <c r="I32" t="s" s="56">
        <f>_xlfn.IFERROR(VLOOKUP(C32,$K$2:$L$4,2,0),"")</f>
      </c>
      <c r="J32" s="62"/>
      <c r="K32" s="63"/>
      <c r="L32" s="64">
        <f>SUM(G32:K32)</f>
        <v>0.856955796210823</v>
      </c>
    </row>
    <row r="33" ht="28.7" customHeight="1">
      <c r="A33" s="54">
        <f>RANK($L33,L1:L65,0)</f>
        <v>53</v>
      </c>
      <c r="B33" s="55">
        <v>27</v>
      </c>
      <c r="C33" t="s" s="56">
        <v>80</v>
      </c>
      <c r="D33" t="s" s="57">
        <v>77</v>
      </c>
      <c r="E33" s="58"/>
      <c r="F33" t="s" s="59">
        <v>81</v>
      </c>
      <c r="G33" s="60">
        <f t="shared" si="13"/>
        <v>0.0149556878327268</v>
      </c>
      <c r="H33" t="s" s="56">
        <f>_xlfn.IFERROR(VLOOKUP(C33,$H$2:$I$4,2,FALSE),"")</f>
      </c>
      <c r="I33" t="s" s="56">
        <f>_xlfn.IFERROR(VLOOKUP(C33,$K$2:$L$4,2,0),"")</f>
      </c>
      <c r="J33" s="62"/>
      <c r="K33" s="63"/>
      <c r="L33" s="64">
        <f>SUM(G33:K33)</f>
        <v>0.0149556878327268</v>
      </c>
    </row>
    <row r="34" ht="28.7" customHeight="1">
      <c r="A34" s="54">
        <f>RANK($L34,L1:L65,0)</f>
        <v>20</v>
      </c>
      <c r="B34" s="55">
        <v>28</v>
      </c>
      <c r="C34" t="s" s="56">
        <v>82</v>
      </c>
      <c r="D34" t="s" s="57">
        <v>77</v>
      </c>
      <c r="E34" s="58"/>
      <c r="F34" t="s" s="59">
        <v>35</v>
      </c>
      <c r="G34" s="60">
        <f t="shared" si="13"/>
        <v>0.6045307186614129</v>
      </c>
      <c r="H34" t="s" s="56">
        <f>_xlfn.IFERROR(VLOOKUP(C34,$H$2:$I$4,2,FALSE),"")</f>
      </c>
      <c r="I34" t="s" s="56">
        <f>_xlfn.IFERROR(VLOOKUP(C34,$K$2:$L$4,2,0),"")</f>
      </c>
      <c r="J34" s="62"/>
      <c r="K34" s="63"/>
      <c r="L34" s="64">
        <f>SUM(G34:K34)</f>
        <v>0.6045307186614129</v>
      </c>
    </row>
    <row r="35" ht="28.7" customHeight="1">
      <c r="A35" s="54">
        <f>RANK($L35,L1:L65,0)</f>
        <v>44</v>
      </c>
      <c r="B35" s="55">
        <v>29</v>
      </c>
      <c r="C35" t="s" s="56">
        <v>83</v>
      </c>
      <c r="D35" t="s" s="57">
        <v>77</v>
      </c>
      <c r="E35" s="58"/>
      <c r="F35" t="s" s="59">
        <v>35</v>
      </c>
      <c r="G35" s="60">
        <f t="shared" si="13"/>
        <v>0.134747087927465</v>
      </c>
      <c r="H35" t="s" s="56">
        <f>_xlfn.IFERROR(VLOOKUP(C35,$H$2:$I$4,2,FALSE),"")</f>
      </c>
      <c r="I35" t="s" s="56">
        <f>_xlfn.IFERROR(VLOOKUP(C35,$K$2:$L$4,2,0),"")</f>
      </c>
      <c r="J35" s="62"/>
      <c r="K35" s="63"/>
      <c r="L35" s="64">
        <f>SUM(G35:K35)</f>
        <v>0.134747087927465</v>
      </c>
    </row>
    <row r="36" ht="28.7" customHeight="1">
      <c r="A36" s="54">
        <f>RANK($L36,L1:L65,0)</f>
        <v>19</v>
      </c>
      <c r="B36" s="55">
        <v>30</v>
      </c>
      <c r="C36" t="s" s="56">
        <v>84</v>
      </c>
      <c r="D36" t="s" s="57">
        <v>77</v>
      </c>
      <c r="E36" t="s" s="56">
        <v>85</v>
      </c>
      <c r="F36" t="s" s="59">
        <v>86</v>
      </c>
      <c r="G36" s="60">
        <f t="shared" si="13"/>
        <v>0.613672195103941</v>
      </c>
      <c r="H36" t="s" s="56">
        <f>_xlfn.IFERROR(VLOOKUP(C36,$H$2:$I$4,2,FALSE),"")</f>
      </c>
      <c r="I36" t="s" s="56">
        <f>_xlfn.IFERROR(VLOOKUP(C36,$K$2:$L$4,2,0),"")</f>
      </c>
      <c r="J36" s="62"/>
      <c r="K36" s="63"/>
      <c r="L36" s="64">
        <f>SUM(G36:K36)</f>
        <v>0.613672195103941</v>
      </c>
    </row>
    <row r="37" ht="28.7" customHeight="1">
      <c r="A37" s="54">
        <f>RANK($L37,L1:L65,0)</f>
        <v>23</v>
      </c>
      <c r="B37" s="55">
        <v>31</v>
      </c>
      <c r="C37" t="s" s="56">
        <v>87</v>
      </c>
      <c r="D37" t="s" s="57">
        <v>88</v>
      </c>
      <c r="E37" s="58"/>
      <c r="F37" t="s" s="59">
        <v>89</v>
      </c>
      <c r="G37" s="60">
        <f t="shared" si="13"/>
        <v>0.575054656112614</v>
      </c>
      <c r="H37" t="s" s="56">
        <f>_xlfn.IFERROR(VLOOKUP(C37,$H$2:$I$4,2,FALSE),"")</f>
      </c>
      <c r="I37" t="s" s="56">
        <f>_xlfn.IFERROR(VLOOKUP(C37,$K$2:$L$4,2,0),"")</f>
      </c>
      <c r="J37" s="62"/>
      <c r="K37" s="63"/>
      <c r="L37" s="64">
        <f>SUM(G37:K37)</f>
        <v>0.575054656112614</v>
      </c>
    </row>
    <row r="38" ht="28.7" customHeight="1">
      <c r="A38" s="54">
        <f>RANK($L38,L1:L65,0)</f>
        <v>37</v>
      </c>
      <c r="B38" s="55">
        <v>32</v>
      </c>
      <c r="C38" t="s" s="56">
        <v>90</v>
      </c>
      <c r="D38" t="s" s="57">
        <v>88</v>
      </c>
      <c r="E38" s="58"/>
      <c r="F38" t="s" s="59">
        <v>35</v>
      </c>
      <c r="G38" s="60">
        <f t="shared" si="13"/>
        <v>0.321563055640447</v>
      </c>
      <c r="H38" t="s" s="56">
        <f>_xlfn.IFERROR(VLOOKUP(C38,$H$2:$I$4,2,FALSE),"")</f>
      </c>
      <c r="I38" t="s" s="56">
        <f>_xlfn.IFERROR(VLOOKUP(C38,$K$2:$L$4,2,0),"")</f>
      </c>
      <c r="J38" s="62"/>
      <c r="K38" s="63"/>
      <c r="L38" s="64">
        <f>SUM(G38:K38)</f>
        <v>0.321563055640447</v>
      </c>
    </row>
    <row r="39" ht="28.7" customHeight="1">
      <c r="A39" s="54">
        <f>RANK($L39,L1:L65,0)</f>
        <v>29</v>
      </c>
      <c r="B39" s="55">
        <v>33</v>
      </c>
      <c r="C39" t="s" s="56">
        <v>91</v>
      </c>
      <c r="D39" t="s" s="57">
        <v>88</v>
      </c>
      <c r="E39" s="58"/>
      <c r="F39" t="s" s="59">
        <v>92</v>
      </c>
      <c r="G39" s="60">
        <f t="shared" si="13"/>
        <v>0.495543588648679</v>
      </c>
      <c r="H39" t="s" s="56">
        <f>_xlfn.IFERROR(VLOOKUP(C39,$H$2:$I$4,2,FALSE),"")</f>
      </c>
      <c r="I39" t="s" s="56">
        <f>_xlfn.IFERROR(VLOOKUP(C39,$K$2:$L$4,2,0),"")</f>
      </c>
      <c r="J39" s="62"/>
      <c r="K39" s="63"/>
      <c r="L39" s="64">
        <f>SUM(G39:K39)</f>
        <v>0.495543588648679</v>
      </c>
    </row>
    <row r="40" ht="28.7" customHeight="1">
      <c r="A40" s="54">
        <f>RANK($L40,L1:L65,0)</f>
        <v>15</v>
      </c>
      <c r="B40" s="55">
        <v>34</v>
      </c>
      <c r="C40" t="s" s="56">
        <v>93</v>
      </c>
      <c r="D40" t="s" s="57">
        <v>88</v>
      </c>
      <c r="E40" s="58"/>
      <c r="F40" t="s" s="59">
        <v>94</v>
      </c>
      <c r="G40" s="60">
        <f t="shared" si="13"/>
        <v>0.655103429773455</v>
      </c>
      <c r="H40" t="s" s="56">
        <f>_xlfn.IFERROR(VLOOKUP(C40,$H$2:$I$4,2,FALSE),"")</f>
      </c>
      <c r="I40" t="s" s="56">
        <f>_xlfn.IFERROR(VLOOKUP(C40,$K$2:$L$4,2,0),"")</f>
      </c>
      <c r="J40" s="62"/>
      <c r="K40" s="63"/>
      <c r="L40" s="64">
        <f>SUM(G40:K40)</f>
        <v>0.655103429773455</v>
      </c>
    </row>
    <row r="41" ht="28.7" customHeight="1">
      <c r="A41" s="54">
        <f>RANK($L41,L1:L65,0)</f>
        <v>27</v>
      </c>
      <c r="B41" s="55">
        <v>35</v>
      </c>
      <c r="C41" t="s" s="56">
        <v>95</v>
      </c>
      <c r="D41" t="s" s="57">
        <v>88</v>
      </c>
      <c r="E41" s="58"/>
      <c r="F41" t="s" s="59">
        <v>96</v>
      </c>
      <c r="G41" s="60">
        <f t="shared" si="13"/>
        <v>0.519250956004784</v>
      </c>
      <c r="H41" t="s" s="56">
        <f>_xlfn.IFERROR(VLOOKUP(C41,$H$2:$I$4,2,FALSE),"")</f>
      </c>
      <c r="I41" t="s" s="56">
        <f>_xlfn.IFERROR(VLOOKUP(C41,$K$2:$L$4,2,0),"")</f>
      </c>
      <c r="J41" s="62"/>
      <c r="K41" s="63"/>
      <c r="L41" s="64">
        <f>SUM(G41:K41)</f>
        <v>0.519250956004784</v>
      </c>
    </row>
    <row r="42" ht="40.7" customHeight="1">
      <c r="A42" s="54">
        <f>RANK($L42,L1:L65,0)</f>
        <v>30</v>
      </c>
      <c r="B42" s="55">
        <v>36</v>
      </c>
      <c r="C42" t="s" s="56">
        <v>97</v>
      </c>
      <c r="D42" t="s" s="57">
        <v>88</v>
      </c>
      <c r="E42" s="58"/>
      <c r="F42" t="s" s="59">
        <v>98</v>
      </c>
      <c r="G42" s="60">
        <f t="shared" si="13"/>
        <v>0.473503579907673</v>
      </c>
      <c r="H42" t="s" s="56">
        <f>_xlfn.IFERROR(VLOOKUP(C42,$H$2:$I$4,2,FALSE),"")</f>
      </c>
      <c r="I42" t="s" s="56">
        <f>_xlfn.IFERROR(VLOOKUP(C42,$K$2:$L$4,2,0),"")</f>
      </c>
      <c r="J42" s="62"/>
      <c r="K42" s="63"/>
      <c r="L42" s="64">
        <f>SUM(G42:K42)</f>
        <v>0.473503579907673</v>
      </c>
    </row>
    <row r="43" ht="52.7" customHeight="1">
      <c r="A43" s="54">
        <f>RANK($L43,L1:L65,0)</f>
        <v>49</v>
      </c>
      <c r="B43" s="55">
        <v>37</v>
      </c>
      <c r="C43" t="s" s="56">
        <v>99</v>
      </c>
      <c r="D43" t="s" s="57">
        <v>88</v>
      </c>
      <c r="E43" s="58"/>
      <c r="F43" t="s" s="59">
        <v>100</v>
      </c>
      <c r="G43" s="60">
        <f t="shared" si="13"/>
        <v>0.0799841263144396</v>
      </c>
      <c r="H43" t="s" s="56">
        <f>_xlfn.IFERROR(VLOOKUP(C43,$H$2:$I$4,2,FALSE),"")</f>
      </c>
      <c r="I43" t="s" s="56">
        <f>_xlfn.IFERROR(VLOOKUP(C43,$K$2:$L$4,2,0),"")</f>
      </c>
      <c r="J43" s="62"/>
      <c r="K43" s="63"/>
      <c r="L43" s="64">
        <f>SUM(G43:K43)</f>
        <v>0.0799841263144396</v>
      </c>
    </row>
    <row r="44" ht="28.7" customHeight="1">
      <c r="A44" s="54">
        <f>RANK($L44,L1:L65,0)</f>
        <v>36</v>
      </c>
      <c r="B44" s="55">
        <v>38</v>
      </c>
      <c r="C44" t="s" s="56">
        <v>101</v>
      </c>
      <c r="D44" t="s" s="57">
        <v>88</v>
      </c>
      <c r="E44" s="58"/>
      <c r="F44" t="s" s="59">
        <v>35</v>
      </c>
      <c r="G44" s="60">
        <f t="shared" si="13"/>
        <v>0.325883756802395</v>
      </c>
      <c r="H44" t="s" s="56">
        <f>_xlfn.IFERROR(VLOOKUP(C44,$H$2:$I$4,2,FALSE),"")</f>
      </c>
      <c r="I44" t="s" s="56">
        <f>_xlfn.IFERROR(VLOOKUP(C44,$K$2:$L$4,2,0),"")</f>
      </c>
      <c r="J44" s="62"/>
      <c r="K44" s="63"/>
      <c r="L44" s="64">
        <f>SUM(G44:K44)</f>
        <v>0.325883756802395</v>
      </c>
    </row>
    <row r="45" ht="28.7" customHeight="1">
      <c r="A45" s="54">
        <f>RANK($L45,L1:L65,0)</f>
        <v>7</v>
      </c>
      <c r="B45" s="55">
        <v>39</v>
      </c>
      <c r="C45" t="s" s="56">
        <v>102</v>
      </c>
      <c r="D45" t="s" s="57">
        <v>88</v>
      </c>
      <c r="E45" s="58"/>
      <c r="F45" t="s" s="59">
        <v>103</v>
      </c>
      <c r="G45" s="60">
        <f t="shared" si="13"/>
        <v>0.912382373369281</v>
      </c>
      <c r="H45" t="s" s="56">
        <f>_xlfn.IFERROR(VLOOKUP(C45,$H$2:$I$4,2,FALSE),"")</f>
      </c>
      <c r="I45" t="s" s="56">
        <f>_xlfn.IFERROR(VLOOKUP(C45,$K$2:$L$4,2,0),"")</f>
      </c>
      <c r="J45" s="62"/>
      <c r="K45" s="63"/>
      <c r="L45" s="64">
        <f>SUM(G45:K45)</f>
        <v>0.912382373369281</v>
      </c>
    </row>
    <row r="46" ht="28.7" customHeight="1">
      <c r="A46" s="54">
        <f>RANK($L46,L1:L65,0)</f>
        <v>24</v>
      </c>
      <c r="B46" s="55">
        <v>40</v>
      </c>
      <c r="C46" t="s" s="56">
        <v>104</v>
      </c>
      <c r="D46" t="s" s="57">
        <v>88</v>
      </c>
      <c r="E46" s="58"/>
      <c r="F46" t="s" s="59">
        <v>105</v>
      </c>
      <c r="G46" s="60">
        <f t="shared" si="13"/>
        <v>0.568491008981035</v>
      </c>
      <c r="H46" t="s" s="56">
        <f>_xlfn.IFERROR(VLOOKUP(C46,$H$2:$I$4,2,FALSE),"")</f>
      </c>
      <c r="I46" t="s" s="56">
        <f>_xlfn.IFERROR(VLOOKUP(C46,$K$2:$L$4,2,0),"")</f>
      </c>
      <c r="J46" s="62"/>
      <c r="K46" s="63"/>
      <c r="L46" s="64">
        <f>SUM(G46:K46)</f>
        <v>0.568491008981035</v>
      </c>
    </row>
    <row r="47" ht="40.7" customHeight="1">
      <c r="A47" s="54">
        <f>RANK($L47,L1:L65,0)</f>
        <v>16</v>
      </c>
      <c r="B47" s="55">
        <v>41</v>
      </c>
      <c r="C47" t="s" s="56">
        <v>106</v>
      </c>
      <c r="D47" t="s" s="57">
        <v>88</v>
      </c>
      <c r="E47" s="58"/>
      <c r="F47" t="s" s="59">
        <v>107</v>
      </c>
      <c r="G47" s="60">
        <f t="shared" si="13"/>
        <v>0.650348098960694</v>
      </c>
      <c r="H47" t="s" s="56">
        <f>_xlfn.IFERROR(VLOOKUP(C47,$H$2:$I$4,2,FALSE),"")</f>
      </c>
      <c r="I47" t="s" s="56">
        <f>_xlfn.IFERROR(VLOOKUP(C47,$K$2:$L$4,2,0),"")</f>
      </c>
      <c r="J47" s="62"/>
      <c r="K47" s="63"/>
      <c r="L47" s="64">
        <f>SUM(G47:K47)</f>
        <v>0.650348098960694</v>
      </c>
    </row>
    <row r="48" ht="28.7" customHeight="1">
      <c r="A48" s="54">
        <f>RANK($L48,L1:L65,0)</f>
        <v>45</v>
      </c>
      <c r="B48" s="55">
        <v>42</v>
      </c>
      <c r="C48" t="s" s="56">
        <v>108</v>
      </c>
      <c r="D48" t="s" s="57">
        <v>88</v>
      </c>
      <c r="E48" s="58"/>
      <c r="F48" t="s" s="59">
        <v>64</v>
      </c>
      <c r="G48" s="60">
        <f t="shared" si="13"/>
        <v>0.107591583935174</v>
      </c>
      <c r="H48" t="s" s="56">
        <f>_xlfn.IFERROR(VLOOKUP(C48,$H$2:$I$4,2,FALSE),"")</f>
      </c>
      <c r="I48" t="s" s="56">
        <f>_xlfn.IFERROR(VLOOKUP(C48,$K$2:$L$4,2,0),"")</f>
      </c>
      <c r="J48" s="62"/>
      <c r="K48" s="63"/>
      <c r="L48" s="64">
        <f>SUM(G48:K48)</f>
        <v>0.107591583935174</v>
      </c>
    </row>
    <row r="49" ht="28.7" customHeight="1">
      <c r="A49" s="54">
        <f>RANK($L49,L1:L65,0)</f>
        <v>43</v>
      </c>
      <c r="B49" s="55">
        <v>43</v>
      </c>
      <c r="C49" t="s" s="56">
        <v>109</v>
      </c>
      <c r="D49" t="s" s="57">
        <v>88</v>
      </c>
      <c r="E49" t="s" s="56">
        <v>69</v>
      </c>
      <c r="F49" t="s" s="59">
        <v>35</v>
      </c>
      <c r="G49" s="60">
        <f t="shared" si="13"/>
        <v>0.141960827869619</v>
      </c>
      <c r="H49" t="s" s="56">
        <f>_xlfn.IFERROR(VLOOKUP(C49,$H$2:$I$4,2,FALSE),"")</f>
      </c>
      <c r="I49" t="s" s="56">
        <f>_xlfn.IFERROR(VLOOKUP(C49,$K$2:$L$4,2,0),"")</f>
      </c>
      <c r="J49" s="62"/>
      <c r="K49" s="63"/>
      <c r="L49" s="64">
        <f>SUM(G49:K49)</f>
        <v>0.141960827869619</v>
      </c>
    </row>
    <row r="50" ht="28.7" customHeight="1">
      <c r="A50" s="54">
        <f>RANK($L50,L1:L65,0)</f>
        <v>38</v>
      </c>
      <c r="B50" s="55">
        <v>44</v>
      </c>
      <c r="C50" t="s" s="56">
        <v>110</v>
      </c>
      <c r="D50" t="s" s="57">
        <v>88</v>
      </c>
      <c r="E50" t="s" s="56">
        <v>47</v>
      </c>
      <c r="F50" t="s" s="59">
        <v>35</v>
      </c>
      <c r="G50" s="60">
        <f t="shared" si="13"/>
        <v>0.310527837565214</v>
      </c>
      <c r="H50" t="s" s="56">
        <f>_xlfn.IFERROR(VLOOKUP(C50,$H$2:$I$4,2,FALSE),"")</f>
      </c>
      <c r="I50" t="s" s="56">
        <f>_xlfn.IFERROR(VLOOKUP(C50,$K$2:$L$4,2,0),"")</f>
      </c>
      <c r="J50" s="62"/>
      <c r="K50" s="63"/>
      <c r="L50" s="64">
        <f>SUM(G50:K50)</f>
        <v>0.310527837565214</v>
      </c>
    </row>
    <row r="51" ht="28.7" customHeight="1">
      <c r="A51" s="54">
        <f>RANK($L51,L1:L65,0)</f>
        <v>35</v>
      </c>
      <c r="B51" s="55">
        <v>45</v>
      </c>
      <c r="C51" t="s" s="56">
        <v>111</v>
      </c>
      <c r="D51" t="s" s="57">
        <v>88</v>
      </c>
      <c r="E51" t="s" s="56">
        <v>112</v>
      </c>
      <c r="F51" t="s" s="59">
        <v>35</v>
      </c>
      <c r="G51" s="60">
        <f t="shared" si="13"/>
        <v>0.329973419885204</v>
      </c>
      <c r="H51" t="s" s="56">
        <f>_xlfn.IFERROR(VLOOKUP(C51,$H$2:$I$4,2,FALSE),"")</f>
      </c>
      <c r="I51" t="s" s="56">
        <f>_xlfn.IFERROR(VLOOKUP(C51,$K$2:$L$4,2,0),"")</f>
      </c>
      <c r="J51" s="62"/>
      <c r="K51" s="63"/>
      <c r="L51" s="64">
        <f>SUM(G51:K51)</f>
        <v>0.329973419885204</v>
      </c>
    </row>
    <row r="52" ht="28.7" customHeight="1">
      <c r="A52" s="54">
        <f>RANK($L52,L1:L65,0)</f>
        <v>17</v>
      </c>
      <c r="B52" s="55">
        <v>46</v>
      </c>
      <c r="C52" t="s" s="56">
        <v>113</v>
      </c>
      <c r="D52" t="s" s="57">
        <v>88</v>
      </c>
      <c r="E52" t="s" s="56">
        <v>112</v>
      </c>
      <c r="F52" t="s" s="59">
        <v>35</v>
      </c>
      <c r="G52" s="60">
        <f t="shared" si="13"/>
        <v>0.630679758831557</v>
      </c>
      <c r="H52" t="s" s="56">
        <f>_xlfn.IFERROR(VLOOKUP(C52,$H$2:$I$4,2,FALSE),"")</f>
      </c>
      <c r="I52" t="s" s="56">
        <f>_xlfn.IFERROR(VLOOKUP(C52,$K$2:$L$4,2,0),"")</f>
      </c>
      <c r="J52" s="62"/>
      <c r="K52" s="63"/>
      <c r="L52" s="64">
        <f>SUM(G52:K52)</f>
        <v>0.630679758831557</v>
      </c>
    </row>
    <row r="53" ht="28.7" customHeight="1">
      <c r="A53" s="54">
        <f>RANK($L53,L1:L65,0)</f>
        <v>22</v>
      </c>
      <c r="B53" s="55">
        <v>47</v>
      </c>
      <c r="C53" t="s" s="56">
        <v>114</v>
      </c>
      <c r="D53" t="s" s="57">
        <v>88</v>
      </c>
      <c r="E53" t="s" s="56">
        <v>115</v>
      </c>
      <c r="F53" t="s" s="59">
        <v>35</v>
      </c>
      <c r="G53" s="60">
        <f t="shared" si="13"/>
        <v>0.583026908724609</v>
      </c>
      <c r="H53" t="s" s="56">
        <f>_xlfn.IFERROR(VLOOKUP(C53,$H$2:$I$4,2,FALSE),"")</f>
      </c>
      <c r="I53" t="s" s="56">
        <f>_xlfn.IFERROR(VLOOKUP(C53,$K$2:$L$4,2,0),"")</f>
      </c>
      <c r="J53" s="62"/>
      <c r="K53" s="63"/>
      <c r="L53" s="64">
        <f>SUM(G53:K53)</f>
        <v>0.583026908724609</v>
      </c>
    </row>
    <row r="54" ht="28.7" customHeight="1">
      <c r="A54" s="54">
        <f>RANK($L54,L1:L65,0)</f>
        <v>54</v>
      </c>
      <c r="B54" s="55">
        <v>48</v>
      </c>
      <c r="C54" t="s" s="56">
        <v>116</v>
      </c>
      <c r="D54" t="s" s="57">
        <v>88</v>
      </c>
      <c r="E54" t="s" s="56">
        <v>115</v>
      </c>
      <c r="F54" t="s" s="59">
        <v>35</v>
      </c>
      <c r="G54" s="60">
        <f t="shared" si="13"/>
        <v>0.0106634570922146</v>
      </c>
      <c r="H54" t="s" s="56">
        <f>_xlfn.IFERROR(VLOOKUP(C54,$H$2:$I$4,2,FALSE),"")</f>
      </c>
      <c r="I54" t="s" s="56">
        <f>_xlfn.IFERROR(VLOOKUP(C54,$K$2:$L$4,2,0),"")</f>
      </c>
      <c r="J54" s="62"/>
      <c r="K54" s="63"/>
      <c r="L54" s="64">
        <f>SUM(G54:K54)</f>
        <v>0.0106634570922146</v>
      </c>
    </row>
    <row r="55" ht="28.7" customHeight="1">
      <c r="A55" s="54">
        <f>RANK($L55,L1:L65,0)</f>
        <v>52</v>
      </c>
      <c r="B55" s="55">
        <v>49</v>
      </c>
      <c r="C55" t="s" s="56">
        <v>117</v>
      </c>
      <c r="D55" t="s" s="57">
        <v>88</v>
      </c>
      <c r="E55" t="s" s="56">
        <v>85</v>
      </c>
      <c r="F55" t="s" s="59">
        <v>35</v>
      </c>
      <c r="G55" s="60">
        <f t="shared" si="13"/>
        <v>0.0191031074807453</v>
      </c>
      <c r="H55" t="s" s="56">
        <f>_xlfn.IFERROR(VLOOKUP(C55,$H$2:$I$4,2,FALSE),"")</f>
      </c>
      <c r="I55" t="s" s="56">
        <f>_xlfn.IFERROR(VLOOKUP(C55,$K$2:$L$4,2,0),"")</f>
      </c>
      <c r="J55" s="62"/>
      <c r="K55" s="63"/>
      <c r="L55" s="64">
        <f>SUM(G55:K55)</f>
        <v>0.0191031074807453</v>
      </c>
    </row>
    <row r="56" ht="64.7" customHeight="1">
      <c r="A56" s="54">
        <f>RANK($L56,L1:L65,0)</f>
        <v>14</v>
      </c>
      <c r="B56" s="55">
        <v>50</v>
      </c>
      <c r="C56" t="s" s="56">
        <v>118</v>
      </c>
      <c r="D56" t="s" s="57">
        <v>88</v>
      </c>
      <c r="E56" t="s" s="56">
        <v>85</v>
      </c>
      <c r="F56" t="s" s="59">
        <v>119</v>
      </c>
      <c r="G56" s="60">
        <f t="shared" si="13"/>
        <v>0.702487777081456</v>
      </c>
      <c r="H56" t="s" s="56">
        <f>_xlfn.IFERROR(VLOOKUP(C56,$H$2:$I$4,2,FALSE),"")</f>
      </c>
      <c r="I56" t="s" s="56">
        <f>_xlfn.IFERROR(VLOOKUP(C56,$K$2:$L$4,2,0),"")</f>
      </c>
      <c r="J56" s="62"/>
      <c r="K56" s="63"/>
      <c r="L56" s="64">
        <f>SUM(G56:K56)</f>
        <v>0.702487777081456</v>
      </c>
    </row>
    <row r="57" ht="28.7" customHeight="1">
      <c r="A57" s="54">
        <f>RANK($L57,L1:L65,0)</f>
        <v>21</v>
      </c>
      <c r="B57" s="55">
        <v>51</v>
      </c>
      <c r="C57" t="s" s="56">
        <v>120</v>
      </c>
      <c r="D57" t="s" s="57">
        <v>88</v>
      </c>
      <c r="E57" t="s" s="56">
        <v>85</v>
      </c>
      <c r="F57" t="s" s="59">
        <v>35</v>
      </c>
      <c r="G57" s="60">
        <f t="shared" si="13"/>
        <v>0.602148439328791</v>
      </c>
      <c r="H57" t="s" s="56">
        <f>_xlfn.IFERROR(VLOOKUP(C57,$H$2:$I$4,2,FALSE),"")</f>
      </c>
      <c r="I57" t="s" s="56">
        <f>_xlfn.IFERROR(VLOOKUP(C57,$K$2:$L$4,2,0),"")</f>
      </c>
      <c r="J57" s="62"/>
      <c r="K57" s="63"/>
      <c r="L57" s="64">
        <f>SUM(G57:K57)</f>
        <v>0.602148439328791</v>
      </c>
    </row>
    <row r="58" ht="52.7" customHeight="1">
      <c r="A58" s="54">
        <f>RANK($L58,L1:L65,0)</f>
        <v>3</v>
      </c>
      <c r="B58" s="55">
        <v>52</v>
      </c>
      <c r="C58" t="s" s="56">
        <v>121</v>
      </c>
      <c r="D58" t="s" s="57">
        <v>88</v>
      </c>
      <c r="E58" t="s" s="56">
        <v>122</v>
      </c>
      <c r="F58" t="s" s="59">
        <v>123</v>
      </c>
      <c r="G58" s="60">
        <f t="shared" si="13"/>
        <v>0.967957703554255</v>
      </c>
      <c r="H58" t="s" s="56">
        <f>_xlfn.IFERROR(VLOOKUP(C58,$H$2:$I$4,2,FALSE),"")</f>
      </c>
      <c r="I58" t="s" s="56">
        <f>_xlfn.IFERROR(VLOOKUP(C58,$K$2:$L$4,2,0),"")</f>
      </c>
      <c r="J58" s="62"/>
      <c r="K58" s="63"/>
      <c r="L58" s="64">
        <f>SUM(G58:K58)</f>
        <v>0.967957703554255</v>
      </c>
    </row>
    <row r="59" ht="16.7" customHeight="1">
      <c r="A59" s="54">
        <f>RANK($L59,L1:L65,0)</f>
        <v>57</v>
      </c>
      <c r="B59" s="55">
        <v>53</v>
      </c>
      <c r="C59" t="s" s="56">
        <v>124</v>
      </c>
      <c r="D59" s="65"/>
      <c r="E59" s="58"/>
      <c r="F59" s="66"/>
      <c r="G59" s="60">
        <f t="shared" si="13"/>
        <v>0.880244865501579</v>
      </c>
      <c r="H59" t="s" s="56">
        <f>_xlfn.IFERROR(VLOOKUP(C59,$H$2:$I$4,2,FALSE),"")</f>
      </c>
      <c r="I59" t="s" s="56">
        <f>_xlfn.IFERROR(VLOOKUP(C59,$K$2:$L$4,2,0),"")</f>
      </c>
      <c r="J59" s="62"/>
      <c r="K59" s="67">
        <v>-1</v>
      </c>
      <c r="L59" s="64">
        <f>SUM(G59:K59)</f>
        <v>-0.119755134498421</v>
      </c>
    </row>
    <row r="60" ht="16.7" customHeight="1">
      <c r="A60" s="54">
        <f>RANK($L60,L1:L65,0)</f>
        <v>60</v>
      </c>
      <c r="B60" s="55">
        <v>54</v>
      </c>
      <c r="C60" t="s" s="56">
        <v>124</v>
      </c>
      <c r="D60" s="65"/>
      <c r="E60" s="58"/>
      <c r="F60" s="66"/>
      <c r="G60" s="60">
        <f t="shared" si="13"/>
        <v>0.47959826931584</v>
      </c>
      <c r="H60" t="s" s="56">
        <f>_xlfn.IFERROR(VLOOKUP(C60,$H$2:$I$4,2,FALSE),"")</f>
      </c>
      <c r="I60" t="s" s="56">
        <f>_xlfn.IFERROR(VLOOKUP(C60,$K$2:$L$4,2,0),"")</f>
      </c>
      <c r="J60" s="62"/>
      <c r="K60" s="67">
        <v>-1</v>
      </c>
      <c r="L60" s="64">
        <f>SUM(G60:K60)</f>
        <v>-0.52040173068416</v>
      </c>
    </row>
    <row r="61" ht="16.7" customHeight="1">
      <c r="A61" s="54">
        <f>RANK($L61,L1:L65,0)</f>
        <v>61</v>
      </c>
      <c r="B61" s="55">
        <v>55</v>
      </c>
      <c r="C61" t="s" s="56">
        <v>124</v>
      </c>
      <c r="D61" s="65"/>
      <c r="E61" s="58"/>
      <c r="F61" s="66"/>
      <c r="G61" s="60">
        <f t="shared" si="13"/>
        <v>0.463680494863945</v>
      </c>
      <c r="H61" t="s" s="56">
        <f>_xlfn.IFERROR(VLOOKUP(C61,$H$2:$I$4,2,FALSE),"")</f>
      </c>
      <c r="I61" t="s" s="56">
        <f>_xlfn.IFERROR(VLOOKUP(C61,$K$2:$L$4,2,0),"")</f>
      </c>
      <c r="J61" s="62"/>
      <c r="K61" s="67">
        <v>-1</v>
      </c>
      <c r="L61" s="64">
        <f>SUM(G61:K61)</f>
        <v>-0.536319505136055</v>
      </c>
    </row>
    <row r="62" ht="16.7" customHeight="1">
      <c r="A62" s="54">
        <f>RANK($L62,L1:L65,0)</f>
        <v>58</v>
      </c>
      <c r="B62" s="55">
        <v>56</v>
      </c>
      <c r="C62" t="s" s="56">
        <v>124</v>
      </c>
      <c r="D62" s="65"/>
      <c r="E62" s="58"/>
      <c r="F62" s="66"/>
      <c r="G62" s="60">
        <f t="shared" si="13"/>
        <v>0.657071002228107</v>
      </c>
      <c r="H62" t="s" s="56">
        <f>_xlfn.IFERROR(VLOOKUP(C62,$H$2:$I$4,2,FALSE),"")</f>
      </c>
      <c r="I62" t="s" s="56">
        <f>_xlfn.IFERROR(VLOOKUP(C62,$K$2:$L$4,2,0),"")</f>
      </c>
      <c r="J62" s="62"/>
      <c r="K62" s="67">
        <v>-1</v>
      </c>
      <c r="L62" s="64">
        <f>SUM(G62:K62)</f>
        <v>-0.342928997771893</v>
      </c>
    </row>
    <row r="63" ht="16.7" customHeight="1">
      <c r="A63" s="54">
        <f>RANK($L63,L1:L65,0)</f>
        <v>59</v>
      </c>
      <c r="B63" s="55">
        <v>57</v>
      </c>
      <c r="C63" t="s" s="56">
        <v>124</v>
      </c>
      <c r="D63" s="65"/>
      <c r="E63" s="58"/>
      <c r="F63" s="66"/>
      <c r="G63" s="60">
        <f t="shared" si="13"/>
        <v>0.653962054204802</v>
      </c>
      <c r="H63" t="s" s="56">
        <f>_xlfn.IFERROR(VLOOKUP(C63,$H$2:$I$4,2,FALSE),"")</f>
      </c>
      <c r="I63" t="s" s="56">
        <f>_xlfn.IFERROR(VLOOKUP(C63,$K$2:$L$4,2,0),"")</f>
      </c>
      <c r="J63" s="62"/>
      <c r="K63" s="67">
        <v>-1</v>
      </c>
      <c r="L63" s="64">
        <f>SUM(G63:K63)</f>
        <v>-0.346037945795198</v>
      </c>
    </row>
    <row r="64" ht="16.7" customHeight="1">
      <c r="A64" s="54">
        <f>RANK($L64,L1:L65,0)</f>
        <v>56</v>
      </c>
      <c r="B64" s="55">
        <v>58</v>
      </c>
      <c r="C64" t="s" s="56">
        <v>124</v>
      </c>
      <c r="D64" s="65"/>
      <c r="E64" s="58"/>
      <c r="F64" s="66"/>
      <c r="G64" s="60">
        <f t="shared" si="13"/>
        <v>0.8911294091918111</v>
      </c>
      <c r="H64" t="s" s="56">
        <f>_xlfn.IFERROR(VLOOKUP(C64,$H$2:$I$4,2,FALSE),"")</f>
      </c>
      <c r="I64" t="s" s="56">
        <f>_xlfn.IFERROR(VLOOKUP(C64,$K$2:$L$4,2,0),"")</f>
      </c>
      <c r="J64" s="62"/>
      <c r="K64" s="67">
        <v>-1</v>
      </c>
      <c r="L64" s="64">
        <f>SUM(G64:K64)</f>
        <v>-0.108870590808189</v>
      </c>
    </row>
    <row r="65" ht="16.85" customHeight="1">
      <c r="A65" s="68">
        <f>RANK($L65,L1:L65,0)</f>
        <v>62</v>
      </c>
      <c r="B65" s="69">
        <v>59</v>
      </c>
      <c r="C65" t="s" s="70">
        <v>124</v>
      </c>
      <c r="D65" s="71"/>
      <c r="E65" s="72"/>
      <c r="F65" s="73"/>
      <c r="G65" s="74">
        <f t="shared" si="13"/>
        <v>0.142421079244163</v>
      </c>
      <c r="H65" t="s" s="70">
        <f>_xlfn.IFERROR(VLOOKUP(C65,$H$2:$I$4,2,FALSE),"")</f>
      </c>
      <c r="I65" t="s" s="70">
        <f>_xlfn.IFERROR(VLOOKUP(C65,$K$2:$L$4,2,0),"")</f>
      </c>
      <c r="J65" s="75"/>
      <c r="K65" s="76">
        <v>-1</v>
      </c>
      <c r="L65" s="77">
        <f>SUM(G65:K65)</f>
        <v>-0.857578920755837</v>
      </c>
    </row>
  </sheetData>
  <mergeCells count="4">
    <mergeCell ref="A1:C4"/>
    <mergeCell ref="D1:E1"/>
    <mergeCell ref="G1:H1"/>
    <mergeCell ref="J1:K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